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universityofcambridgecloud.sharepoint.com/sites/UIS-Telecoms-Office/Shared Documents/General/Zoom/Migrations/"/>
    </mc:Choice>
  </mc:AlternateContent>
  <xr:revisionPtr revIDLastSave="200" documentId="8_{7AC81C67-7767-40ED-880E-91538D7FE790}" xr6:coauthVersionLast="47" xr6:coauthVersionMax="47" xr10:uidLastSave="{AEA88595-0216-4815-8934-FEB1854DD715}"/>
  <bookViews>
    <workbookView xWindow="-28920" yWindow="-120" windowWidth="29040" windowHeight="15720" tabRatio="482" xr2:uid="{00000000-000D-0000-FFFF-FFFF00000000}"/>
  </bookViews>
  <sheets>
    <sheet name="Pt. 1 - License Selection" sheetId="2" r:id="rId1"/>
    <sheet name="Pt. 2 - License Allocation" sheetId="3" r:id="rId2"/>
    <sheet name="Reference Sheet" sheetId="6" state="hidden" r:id="rId3"/>
  </sheets>
  <definedNames>
    <definedName name="col_exvat_price">'Pt. 1 - License Selection'!$D$25:$D$28</definedName>
    <definedName name="col_item_description">'Pt. 1 - License Selection'!$B$25:$B$28</definedName>
    <definedName name="col_phone_type">'Pt. 2 - License Allocation'!$F$18:$F$27</definedName>
    <definedName name="col_qty">'Pt. 1 - License Selection'!$A$25:$A$28</definedName>
    <definedName name="col_sub_total">'Pt. 1 - License Selection'!$F$25:$F$28</definedName>
    <definedName name="col_unit_price">'Pt. 1 - License Selection'!$E$25:$E$28</definedName>
    <definedName name="col_vat">'Pt. 1 - License Selection'!$G$25:$G$28</definedName>
    <definedName name="CUFS_types">Table4[#All]</definedName>
    <definedName name="handset_type">tbl_device_info[Short name]</definedName>
    <definedName name="lookup_price_list">tbl_device_info[Description]</definedName>
    <definedName name="_xlnm.Print_Area" localSheetId="0">'Pt. 1 - License Selection'!$A$1:$H$38</definedName>
    <definedName name="section_cisco_total">'Pt. 1 - License Selection'!#REF!</definedName>
    <definedName name="section_consumables_total">'Pt. 1 - License Selection'!#REF!</definedName>
    <definedName name="section_dect_total">'Pt. 1 - License Selection'!#REF!</definedName>
    <definedName name="section_misc_total">'Pt. 1 - License Selection'!#REF!</definedName>
    <definedName name="section_pager_total">'Pt. 1 - License Selection'!#REF!</definedName>
    <definedName name="section_sepcial_total">'Pt. 1 - License Selection'!#REF!</definedName>
    <definedName name="select_CUFS">'Pt. 2 - License Allocation'!$D$15</definedName>
    <definedName name="select_customer_type">'Pt. 1 - License Selection'!$A$11</definedName>
    <definedName name="tbl_inst_type">'Reference Sheet'!$A$13:$B$17</definedName>
    <definedName name="tbl_prices">'Reference Sheet'!$B$1:$E$5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3" l="1"/>
  <c r="F17" i="3"/>
  <c r="E17" i="3"/>
  <c r="D17" i="3"/>
  <c r="C27" i="2" l="1"/>
  <c r="C28" i="2"/>
  <c r="C26" i="2"/>
  <c r="B10" i="3" l="1"/>
  <c r="B9" i="3"/>
  <c r="H11" i="2" l="1"/>
  <c r="D26" i="2"/>
  <c r="E26" i="2" s="1"/>
  <c r="D27" i="2"/>
  <c r="D28" i="2"/>
  <c r="E28" i="2" l="1"/>
  <c r="F28" i="2" s="1"/>
  <c r="E27" i="2"/>
  <c r="F27" i="2" s="1"/>
  <c r="G27" i="2" s="1"/>
  <c r="H27" i="2" s="1"/>
  <c r="F26" i="2"/>
  <c r="H29" i="2" l="1"/>
  <c r="G28" i="2"/>
  <c r="H28" i="2" s="1"/>
  <c r="G26" i="2"/>
  <c r="H26" i="2" s="1"/>
  <c r="H30" i="2" l="1"/>
  <c r="H31" i="2" s="1"/>
</calcChain>
</file>

<file path=xl/sharedStrings.xml><?xml version="1.0" encoding="utf-8"?>
<sst xmlns="http://schemas.openxmlformats.org/spreadsheetml/2006/main" count="250" uniqueCount="238">
  <si>
    <t>ZO Ref:</t>
  </si>
  <si>
    <t>HEAT Ref:</t>
  </si>
  <si>
    <t>admin.phone date:</t>
  </si>
  <si>
    <t>Request for goods or services from the UIS Telecoms Office</t>
  </si>
  <si>
    <t>INTERNAL</t>
  </si>
  <si>
    <t>Contact Details:</t>
  </si>
  <si>
    <t>TLO Name</t>
  </si>
  <si>
    <t>Institution:</t>
  </si>
  <si>
    <t>Existing Zoom Account Details for Migration</t>
  </si>
  <si>
    <t>Zoom Account No:</t>
  </si>
  <si>
    <t>"Owner" email</t>
  </si>
  <si>
    <t>Migrate all licenses on accout?</t>
  </si>
  <si>
    <t>Desired migration date</t>
  </si>
  <si>
    <t>Quan</t>
  </si>
  <si>
    <t>Item Description</t>
  </si>
  <si>
    <t>Tran. Code</t>
  </si>
  <si>
    <t>Ex VAT Price</t>
  </si>
  <si>
    <t>Unit Price</t>
  </si>
  <si>
    <t>Sub-Total</t>
  </si>
  <si>
    <t>VAT 20.0%</t>
  </si>
  <si>
    <t>Total</t>
  </si>
  <si>
    <t>Zoom - Individual Annual License</t>
  </si>
  <si>
    <t>Zoom Webinar 500 - Individual Annual License</t>
  </si>
  <si>
    <t>Zoom Webinar 1000 - Individual Annual License</t>
  </si>
  <si>
    <t>Ex VAT TOTAL</t>
  </si>
  <si>
    <t>TOTAL DUE</t>
  </si>
  <si>
    <t>The prices shown above are correct as of the date on this form, but may be subject to change at short notice. For up-to-date prices please contact phones@uis.cam.ac.uk</t>
  </si>
  <si>
    <t>Comments</t>
  </si>
  <si>
    <t>28th Oct 2024</t>
  </si>
  <si>
    <t>Information Services</t>
  </si>
  <si>
    <t>License Allocation details:</t>
  </si>
  <si>
    <t xml:space="preserve">Contact name: </t>
  </si>
  <si>
    <t xml:space="preserve">Institution: </t>
  </si>
  <si>
    <t>Please complete a line for each license to be assigned.</t>
  </si>
  <si>
    <t>NOTE: If a user is being assigned multiple license types, a line must be completed for each license.</t>
  </si>
  <si>
    <t>First, please select CUFS code type:</t>
  </si>
  <si>
    <t>-- select --</t>
  </si>
  <si>
    <t>User's CRSid</t>
  </si>
  <si>
    <t>License Type</t>
  </si>
  <si>
    <t>Email currently registered with Zoom</t>
  </si>
  <si>
    <t>Type</t>
  </si>
  <si>
    <t>Description</t>
  </si>
  <si>
    <t>Short name</t>
  </si>
  <si>
    <t>Ex VAT</t>
  </si>
  <si>
    <t>Tran Code</t>
  </si>
  <si>
    <t>Institutions</t>
  </si>
  <si>
    <t>CUFS Code Types</t>
  </si>
  <si>
    <t>Zoom License</t>
  </si>
  <si>
    <t>EAHZ</t>
  </si>
  <si>
    <t>Academic Division</t>
  </si>
  <si>
    <t>Column1</t>
  </si>
  <si>
    <t>Zoom add on</t>
  </si>
  <si>
    <t>Webinar 500</t>
  </si>
  <si>
    <t>Accommodation Service</t>
  </si>
  <si>
    <t>Webinar 1000</t>
  </si>
  <si>
    <t>ADC Theatre</t>
  </si>
  <si>
    <t>Internal - General Ledger</t>
  </si>
  <si>
    <t>Anaesthesia</t>
  </si>
  <si>
    <t>Grant Code</t>
  </si>
  <si>
    <t>Board of Exams</t>
  </si>
  <si>
    <t>Botanic Garden</t>
  </si>
  <si>
    <t>Bridgets Hostel</t>
  </si>
  <si>
    <t>Cambridge Admissions Office</t>
  </si>
  <si>
    <t>Cambridge Centre for Brain Repair</t>
  </si>
  <si>
    <t>Cambridge Institute for Medical Research</t>
  </si>
  <si>
    <t>Cambridge Institute for Sustainability Leadership</t>
  </si>
  <si>
    <t>Inst type</t>
  </si>
  <si>
    <t>SoF</t>
  </si>
  <si>
    <t>Cambridge MIT Institute</t>
  </si>
  <si>
    <t>-</t>
  </si>
  <si>
    <t>Cambridge Society</t>
  </si>
  <si>
    <t>VCCV____GAAB</t>
  </si>
  <si>
    <t>Cambridge Theological Federation</t>
  </si>
  <si>
    <t>EXTERNAL</t>
  </si>
  <si>
    <t>VCCV____GAAA</t>
  </si>
  <si>
    <t>Cancer Research Institute</t>
  </si>
  <si>
    <t>EXTERNAL (with INTERNAL VAT)</t>
  </si>
  <si>
    <t>Careers Service</t>
  </si>
  <si>
    <t>Catholic Chaplaincy</t>
  </si>
  <si>
    <t>Central Biomedical Services</t>
  </si>
  <si>
    <t>Yes</t>
  </si>
  <si>
    <t>Central Science Library</t>
  </si>
  <si>
    <t>No</t>
  </si>
  <si>
    <t>Centre for Applied Res. in Edu. Tech.</t>
  </si>
  <si>
    <t>Centre for Business Research</t>
  </si>
  <si>
    <t>Centre for Digital Built Britain</t>
  </si>
  <si>
    <t>Centre for Family Research</t>
  </si>
  <si>
    <t>Centre for Jewish-Christian Relations</t>
  </si>
  <si>
    <t>Centre for Music Performance</t>
  </si>
  <si>
    <t>Centre for the Future of Intelligence</t>
  </si>
  <si>
    <t>Centre of African Studies</t>
  </si>
  <si>
    <t>Centre of Development Studies</t>
  </si>
  <si>
    <t>Centre of Latin-American Studies</t>
  </si>
  <si>
    <t>Centre of South Asian Studies</t>
  </si>
  <si>
    <t>CIML (Formerly Cambridge Investments)</t>
  </si>
  <si>
    <t>CITIID</t>
  </si>
  <si>
    <t>Clinical Biochemistry</t>
  </si>
  <si>
    <t>Clinical Gerontology Unit</t>
  </si>
  <si>
    <t>Clinical Pharmacology</t>
  </si>
  <si>
    <t>Clinical School Computing Service</t>
  </si>
  <si>
    <t>Conf. Enq. Into Maternal &amp; Child Health</t>
  </si>
  <si>
    <t>CRASSH</t>
  </si>
  <si>
    <t>Dept of Applied Maths and Theoretical Physics</t>
  </si>
  <si>
    <t>Dept of Archaeology</t>
  </si>
  <si>
    <t>Dept of Archaeology &amp; Anthropology</t>
  </si>
  <si>
    <t>Dept of Biochemistry</t>
  </si>
  <si>
    <t>Dept of Biological Anthropology</t>
  </si>
  <si>
    <t>Dept of Chemical Engineering &amp; Biotechnology</t>
  </si>
  <si>
    <t>Dept of Chemistry</t>
  </si>
  <si>
    <t>Dept of Clinical Neurosciences</t>
  </si>
  <si>
    <t>Dept of Computer Science &amp; Technology</t>
  </si>
  <si>
    <t>Dept of Earth Sciences</t>
  </si>
  <si>
    <t>Dept of Engineering</t>
  </si>
  <si>
    <t>Dept of Genetics</t>
  </si>
  <si>
    <t>Dept of Geography</t>
  </si>
  <si>
    <t>Dept of Haematology</t>
  </si>
  <si>
    <t>Dept of History &amp; Philosophy of Science</t>
  </si>
  <si>
    <t>Dept of Land Economy</t>
  </si>
  <si>
    <t>Dept of Materials Science &amp; Metallurgy</t>
  </si>
  <si>
    <t>Dept of Medical Genetics</t>
  </si>
  <si>
    <t>Dept of Medicine</t>
  </si>
  <si>
    <t>Dept of Obstetrics &amp; Gynaecology</t>
  </si>
  <si>
    <t>Dept of Oncology</t>
  </si>
  <si>
    <t>Dept of Paediatrics</t>
  </si>
  <si>
    <t>Dept of Pathology</t>
  </si>
  <si>
    <t>Dept of Pharmacology</t>
  </si>
  <si>
    <t>Dept of Physics</t>
  </si>
  <si>
    <t>Dept of Physiology, Development and Neuroscience</t>
  </si>
  <si>
    <t>Dept of Plant Sciences</t>
  </si>
  <si>
    <t>Dept of Politics and International Studies</t>
  </si>
  <si>
    <t>Dept of Psychiatry</t>
  </si>
  <si>
    <t>Dept of Psychology</t>
  </si>
  <si>
    <t>Dept of Public Health &amp; Primary Care</t>
  </si>
  <si>
    <t>Dept of Pure Maths &amp; Maths Stats</t>
  </si>
  <si>
    <t>Dept of Radiology</t>
  </si>
  <si>
    <t>Dept of Social Anthropology</t>
  </si>
  <si>
    <t>Dept of Sociology</t>
  </si>
  <si>
    <t>Dept of Surgery</t>
  </si>
  <si>
    <t>Dept of Veterinary Medicine</t>
  </si>
  <si>
    <t>Dept of Zoology</t>
  </si>
  <si>
    <t>Development &amp; Alumni Relations</t>
  </si>
  <si>
    <t>Disability Resource Centre</t>
  </si>
  <si>
    <t>EA Cancer Registry (CIU)</t>
  </si>
  <si>
    <t>Education Services</t>
  </si>
  <si>
    <t>Estates Division</t>
  </si>
  <si>
    <t>Faculty of Architecture and History of Art</t>
  </si>
  <si>
    <t>Faculty of Asian and Middle Eastern Studies</t>
  </si>
  <si>
    <t>Faculty of Classics</t>
  </si>
  <si>
    <t>Faculty of Clinical Medicine</t>
  </si>
  <si>
    <t>Faculty of Divinity</t>
  </si>
  <si>
    <t>Faculty of Economics</t>
  </si>
  <si>
    <t>Faculty of Education</t>
  </si>
  <si>
    <t>Faculty of English</t>
  </si>
  <si>
    <t>Faculty of History</t>
  </si>
  <si>
    <t>Faculty of Human, Social and Political Science</t>
  </si>
  <si>
    <t>Faculty of Law</t>
  </si>
  <si>
    <t>Faculty of Modern &amp; Medieval Languages &amp; Linguistics</t>
  </si>
  <si>
    <t>Faculty of Music</t>
  </si>
  <si>
    <t>Faculty of Philosophy</t>
  </si>
  <si>
    <t>Finance Division</t>
  </si>
  <si>
    <t>Fitzwilliam Museum</t>
  </si>
  <si>
    <t>Governance and Compliance</t>
  </si>
  <si>
    <t>Gurdon Institute</t>
  </si>
  <si>
    <t>Human Resources</t>
  </si>
  <si>
    <t>Ida Darwin</t>
  </si>
  <si>
    <t>Institute of Astronomy</t>
  </si>
  <si>
    <t>Institute of Biotechnology</t>
  </si>
  <si>
    <t>Institute of Continuing Education</t>
  </si>
  <si>
    <t>Institute of Criminology</t>
  </si>
  <si>
    <t>Institute of Metabolic Science</t>
  </si>
  <si>
    <t>Institute of Public Health</t>
  </si>
  <si>
    <t>International Office</t>
  </si>
  <si>
    <t>Isaac Newton Institute for Mathematical Sciences</t>
  </si>
  <si>
    <t>Judge Business School</t>
  </si>
  <si>
    <t>Kavli Institute for Cosmology</t>
  </si>
  <si>
    <t>Kettle's Yard</t>
  </si>
  <si>
    <t>Landscape Modelling</t>
  </si>
  <si>
    <t>Language Centre</t>
  </si>
  <si>
    <t>Lauterpacht Centre for International Law</t>
  </si>
  <si>
    <t>Legal Services Division</t>
  </si>
  <si>
    <t>Linkline</t>
  </si>
  <si>
    <t>McDonald Institute for Archaeological Research</t>
  </si>
  <si>
    <t>Medical Library</t>
  </si>
  <si>
    <t>Milner Therapeutics Institute</t>
  </si>
  <si>
    <t>MRC Biostatistics Unit</t>
  </si>
  <si>
    <t>MRC Cancer Unit</t>
  </si>
  <si>
    <t>MRC Centre (Cambridge)</t>
  </si>
  <si>
    <t>MRC Cognition and Brain Sciences Unit</t>
  </si>
  <si>
    <t>MRC Epidemiology Unit</t>
  </si>
  <si>
    <t>MRC/LMB</t>
  </si>
  <si>
    <t>MRC Mitochondrial Biology Unit</t>
  </si>
  <si>
    <t>MRC Toxicology</t>
  </si>
  <si>
    <t>Museum of Archeology and Anthropology</t>
  </si>
  <si>
    <t>Muslim Academic Trust</t>
  </si>
  <si>
    <t>Neurology</t>
  </si>
  <si>
    <t>NIHR BioResource</t>
  </si>
  <si>
    <t>North West Cambridge Development</t>
  </si>
  <si>
    <t>Occupational Health</t>
  </si>
  <si>
    <t>Office of External Affairs and Communications</t>
  </si>
  <si>
    <t>Ospreys</t>
  </si>
  <si>
    <t>Protein Engineering</t>
  </si>
  <si>
    <t>Pro Vice Chancellor's Office</t>
  </si>
  <si>
    <t>RAG Office</t>
  </si>
  <si>
    <t>Res. Cen. For Eng. &amp; Applied Linguistic</t>
  </si>
  <si>
    <t>Research Operations Office</t>
  </si>
  <si>
    <t>Safety Office</t>
  </si>
  <si>
    <t>Sainsbury Laboratory</t>
  </si>
  <si>
    <t>School of Arts and Humanities</t>
  </si>
  <si>
    <t>School of Biological Sciences</t>
  </si>
  <si>
    <t>School Of Clinical Medicine</t>
  </si>
  <si>
    <t>School of Humanities and Social Sciences</t>
  </si>
  <si>
    <t>School of Technology</t>
  </si>
  <si>
    <t>School of the Physical Sciences</t>
  </si>
  <si>
    <t>Scott Polar Research Institute</t>
  </si>
  <si>
    <t>Secretariat</t>
  </si>
  <si>
    <t>Security Office</t>
  </si>
  <si>
    <t>Sports Service</t>
  </si>
  <si>
    <t>Squire Law Library</t>
  </si>
  <si>
    <t>Staff Counselling Service</t>
  </si>
  <si>
    <t>Strangeways Research Lab</t>
  </si>
  <si>
    <t>Student Counselling Service</t>
  </si>
  <si>
    <t>Student Registry</t>
  </si>
  <si>
    <t>System Devices</t>
  </si>
  <si>
    <t>Temporary Employment Service</t>
  </si>
  <si>
    <t>The Cambridge Venue Company</t>
  </si>
  <si>
    <t>THIS Institute</t>
  </si>
  <si>
    <t>University Biomedical Support Services</t>
  </si>
  <si>
    <t>University Centre</t>
  </si>
  <si>
    <t>University Farm</t>
  </si>
  <si>
    <t>University Information Services</t>
  </si>
  <si>
    <t>University Library</t>
  </si>
  <si>
    <t>University Nursery</t>
  </si>
  <si>
    <t>VC's Lodge</t>
  </si>
  <si>
    <t>VC's Office</t>
  </si>
  <si>
    <t>Wellcome Trust Cambridge Stem Cell Institute</t>
  </si>
  <si>
    <t>Westcott House</t>
  </si>
  <si>
    <t>Wolfson Brain Imaging Centre</t>
  </si>
  <si>
    <t>Woolf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</si>
</sst>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dd/mm/yyyy;@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i/>
      <sz val="10"/>
      <color rgb="FFFF0000"/>
      <name val="Arial"/>
      <family val="2"/>
    </font>
    <font>
      <i/>
      <sz val="9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ill="0" applyBorder="0" applyAlignment="0" applyProtection="0"/>
    <xf numFmtId="44" fontId="13" fillId="0" borderId="0" applyFill="0" applyBorder="0" applyAlignment="0" applyProtection="0"/>
    <xf numFmtId="0" fontId="9" fillId="0" borderId="0"/>
  </cellStyleXfs>
  <cellXfs count="74">
    <xf numFmtId="0" fontId="0" fillId="0" borderId="0" xfId="0"/>
    <xf numFmtId="0" fontId="5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4" fontId="1" fillId="0" borderId="0" xfId="1" applyBorder="1" applyAlignment="1" applyProtection="1">
      <alignment horizontal="center"/>
    </xf>
    <xf numFmtId="44" fontId="1" fillId="0" borderId="0" xfId="1" applyBorder="1" applyAlignment="1" applyProtection="1">
      <alignment horizontal="right"/>
    </xf>
    <xf numFmtId="44" fontId="1" fillId="0" borderId="0" xfId="1" applyProtection="1"/>
    <xf numFmtId="44" fontId="1" fillId="4" borderId="0" xfId="1" applyFill="1" applyBorder="1" applyAlignment="1" applyProtection="1">
      <alignment horizontal="right"/>
    </xf>
    <xf numFmtId="44" fontId="0" fillId="0" borderId="0" xfId="1" applyFont="1" applyProtection="1"/>
    <xf numFmtId="0" fontId="5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4" fontId="1" fillId="5" borderId="0" xfId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44" fontId="1" fillId="0" borderId="0" xfId="1" applyFill="1" applyBorder="1" applyAlignment="1" applyProtection="1">
      <alignment horizontal="right"/>
    </xf>
    <xf numFmtId="0" fontId="0" fillId="0" borderId="0" xfId="0" applyAlignment="1">
      <alignment horizontal="left"/>
    </xf>
    <xf numFmtId="49" fontId="0" fillId="0" borderId="0" xfId="0" applyNumberFormat="1"/>
    <xf numFmtId="0" fontId="0" fillId="5" borderId="0" xfId="0" applyFill="1" applyAlignment="1" applyProtection="1">
      <alignment horizontal="center" vertical="top"/>
      <protection locked="0"/>
    </xf>
    <xf numFmtId="44" fontId="3" fillId="0" borderId="3" xfId="1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0" fillId="6" borderId="0" xfId="0" applyFill="1"/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164" fontId="0" fillId="0" borderId="0" xfId="0" applyNumberFormat="1"/>
    <xf numFmtId="0" fontId="14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6" borderId="0" xfId="0" applyFont="1" applyFill="1"/>
    <xf numFmtId="49" fontId="7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6" borderId="0" xfId="0" applyFont="1" applyFill="1"/>
    <xf numFmtId="0" fontId="1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15" fillId="6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/>
    </xf>
    <xf numFmtId="0" fontId="11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2" fillId="0" borderId="0" xfId="0" applyFont="1"/>
    <xf numFmtId="0" fontId="3" fillId="8" borderId="6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Protection="1">
      <protection locked="0"/>
    </xf>
    <xf numFmtId="0" fontId="0" fillId="9" borderId="6" xfId="0" applyFill="1" applyBorder="1" applyProtection="1">
      <protection locked="0"/>
    </xf>
    <xf numFmtId="0" fontId="11" fillId="0" borderId="0" xfId="0" applyFont="1" applyAlignment="1">
      <alignment horizontal="left"/>
    </xf>
    <xf numFmtId="0" fontId="17" fillId="0" borderId="6" xfId="0" applyFont="1" applyBorder="1" applyAlignment="1">
      <alignment horizontal="right"/>
    </xf>
    <xf numFmtId="49" fontId="0" fillId="0" borderId="6" xfId="0" applyNumberFormat="1" applyBorder="1" applyAlignment="1" applyProtection="1">
      <alignment horizontal="left"/>
      <protection locked="0"/>
    </xf>
    <xf numFmtId="49" fontId="0" fillId="9" borderId="6" xfId="0" applyNumberFormat="1" applyFill="1" applyBorder="1" applyAlignment="1" applyProtection="1">
      <alignment horizontal="left"/>
      <protection locked="0"/>
    </xf>
    <xf numFmtId="49" fontId="0" fillId="9" borderId="6" xfId="3" applyNumberFormat="1" applyFont="1" applyFill="1" applyBorder="1" applyAlignment="1" applyProtection="1">
      <alignment horizontal="left" wrapText="1"/>
      <protection locked="0"/>
    </xf>
    <xf numFmtId="0" fontId="0" fillId="0" borderId="0" xfId="0" quotePrefix="1"/>
    <xf numFmtId="14" fontId="0" fillId="2" borderId="1" xfId="0" applyNumberFormat="1" applyFill="1" applyBorder="1" applyAlignment="1" applyProtection="1">
      <alignment horizontal="right"/>
      <protection locked="0"/>
    </xf>
    <xf numFmtId="14" fontId="0" fillId="0" borderId="6" xfId="0" applyNumberFormat="1" applyBorder="1" applyProtection="1"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19" fillId="0" borderId="0" xfId="0" applyFont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49" fontId="20" fillId="10" borderId="0" xfId="0" applyNumberFormat="1" applyFont="1" applyFill="1" applyAlignment="1" applyProtection="1">
      <alignment horizontal="center" vertical="center"/>
      <protection locked="0"/>
    </xf>
    <xf numFmtId="0" fontId="20" fillId="7" borderId="0" xfId="0" applyFont="1" applyFill="1" applyAlignment="1">
      <alignment horizontal="right" vertical="center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Order" xfId="3" xr:uid="{00000000-0005-0000-0000-000004000000}"/>
  </cellStyles>
  <dxfs count="13">
    <dxf>
      <font>
        <color theme="5"/>
      </font>
      <fill>
        <patternFill>
          <bgColor theme="5" tint="0.79998168889431442"/>
        </patternFill>
      </fill>
    </dxf>
    <dxf>
      <font>
        <color rgb="FFFF0000"/>
      </font>
    </dxf>
    <dxf>
      <numFmt numFmtId="30" formatCode="@"/>
      <protection locked="1" hidden="0"/>
    </dxf>
    <dxf>
      <numFmt numFmtId="30" formatCode="@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left" vertical="bottom" textRotation="0" wrapText="0" indent="0" justifyLastLine="0" shrinkToFit="0" readingOrder="0"/>
      <protection locked="1" hidden="0"/>
    </dxf>
    <dxf>
      <alignment horizontal="left" vertical="bottom" textRotation="0" wrapText="0" indent="0" justifyLastLine="0" shrinkToFit="0" readingOrder="0"/>
      <protection locked="1" hidden="0"/>
    </dxf>
    <dxf>
      <alignment horizontal="left" vertical="bottom" textRotation="0" wrapText="0" indent="0" justifyLastLine="0" shrinkToFit="0" readingOrder="0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Help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Help!A1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1</xdr:row>
      <xdr:rowOff>66675</xdr:rowOff>
    </xdr:from>
    <xdr:to>
      <xdr:col>9</xdr:col>
      <xdr:colOff>457200</xdr:colOff>
      <xdr:row>3</xdr:row>
      <xdr:rowOff>171450</xdr:rowOff>
    </xdr:to>
    <xdr:pic>
      <xdr:nvPicPr>
        <xdr:cNvPr id="9332" name="Picture 16" descr="MCj04414980000[1]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142875"/>
          <a:ext cx="5143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1169335</xdr:colOff>
      <xdr:row>5</xdr:row>
      <xdr:rowOff>142875</xdr:rowOff>
    </xdr:to>
    <xdr:pic>
      <xdr:nvPicPr>
        <xdr:cNvPr id="9333" name="Picture 1">
          <a:extLst>
            <a:ext uri="{FF2B5EF4-FFF2-40B4-BE49-F238E27FC236}">
              <a16:creationId xmlns:a16="http://schemas.microsoft.com/office/drawing/2014/main" id="{00000000-0008-0000-0100-000075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2990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300316</xdr:colOff>
      <xdr:row>11</xdr:row>
      <xdr:rowOff>123264</xdr:rowOff>
    </xdr:from>
    <xdr:to>
      <xdr:col>7</xdr:col>
      <xdr:colOff>874059</xdr:colOff>
      <xdr:row>23</xdr:row>
      <xdr:rowOff>67237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/>
        </xdr:cNvSpPr>
      </xdr:nvSpPr>
      <xdr:spPr>
        <a:xfrm>
          <a:off x="5656728" y="1961029"/>
          <a:ext cx="4563037" cy="208429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u="non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Users must have a valid CRSid.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0" u="non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u="non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Prices</a:t>
          </a:r>
          <a:r>
            <a:rPr lang="en-GB" sz="1100" b="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quoted below are for a 12 month contract, but charges will be billed monthly pro-rata.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note Webinar licenses are user specific so must be assigned to CRSids.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0" u="non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3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From 30th November</a:t>
          </a:r>
          <a:r>
            <a:rPr lang="en-GB" sz="13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all individual licences will upgrade to Zoom One, £39.60 per year. See support page for details. </a:t>
          </a:r>
          <a:endParaRPr lang="en-GB" sz="1300">
            <a:solidFill>
              <a:srgbClr val="FF0000"/>
            </a:solidFill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b="0" u="sng">
            <a:solidFill>
              <a:schemeClr val="accent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942975</xdr:colOff>
      <xdr:row>2</xdr:row>
      <xdr:rowOff>171450</xdr:rowOff>
    </xdr:to>
    <xdr:pic>
      <xdr:nvPicPr>
        <xdr:cNvPr id="7495" name="Picture 14" descr="uc-black-white">
          <a:extLst>
            <a:ext uri="{FF2B5EF4-FFF2-40B4-BE49-F238E27FC236}">
              <a16:creationId xmlns:a16="http://schemas.microsoft.com/office/drawing/2014/main" id="{00000000-0008-0000-0200-000047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8764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9525</xdr:rowOff>
    </xdr:from>
    <xdr:to>
      <xdr:col>1</xdr:col>
      <xdr:colOff>1162050</xdr:colOff>
      <xdr:row>2</xdr:row>
      <xdr:rowOff>171450</xdr:rowOff>
    </xdr:to>
    <xdr:pic>
      <xdr:nvPicPr>
        <xdr:cNvPr id="7496" name="Picture 15" descr="uc-black-white">
          <a:extLst>
            <a:ext uri="{FF2B5EF4-FFF2-40B4-BE49-F238E27FC236}">
              <a16:creationId xmlns:a16="http://schemas.microsoft.com/office/drawing/2014/main" id="{00000000-0008-0000-0200-000048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2095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0</xdr:row>
      <xdr:rowOff>9525</xdr:rowOff>
    </xdr:from>
    <xdr:ext cx="1876425" cy="542925"/>
    <xdr:pic>
      <xdr:nvPicPr>
        <xdr:cNvPr id="7" name="Picture 14" descr="uc-black-whit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8764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0</xdr:row>
      <xdr:rowOff>9525</xdr:rowOff>
    </xdr:from>
    <xdr:ext cx="2095500" cy="542925"/>
    <xdr:pic>
      <xdr:nvPicPr>
        <xdr:cNvPr id="8" name="Picture 15" descr="uc-black-whit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2095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0</xdr:row>
      <xdr:rowOff>133350</xdr:rowOff>
    </xdr:from>
    <xdr:ext cx="504825" cy="504825"/>
    <xdr:pic>
      <xdr:nvPicPr>
        <xdr:cNvPr id="23" name="Picture 34" descr="MCj04414980000[1]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1333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device_info" displayName="tbl_device_info" ref="A1:E5" totalsRowShown="0" headerRowDxfId="12" dataDxfId="11">
  <autoFilter ref="A1:E5" xr:uid="{00000000-0009-0000-0100-000001000000}"/>
  <tableColumns count="5">
    <tableColumn id="4" xr3:uid="{00000000-0010-0000-0000-000004000000}" name="Type" dataDxfId="10"/>
    <tableColumn id="1" xr3:uid="{00000000-0010-0000-0000-000001000000}" name="Description" dataDxfId="9"/>
    <tableColumn id="5" xr3:uid="{00000000-0010-0000-0000-000005000000}" name="Short name" dataDxfId="8"/>
    <tableColumn id="2" xr3:uid="{00000000-0010-0000-0000-000002000000}" name="Ex VAT" dataDxfId="7" dataCellStyle="Currency"/>
    <tableColumn id="3" xr3:uid="{00000000-0010-0000-0000-000003000000}" name="Tran Code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_cust_type" displayName="tbl_cust_type" ref="A13:B17" totalsRowShown="0" headerRowDxfId="5" dataDxfId="4">
  <autoFilter ref="A13:B17" xr:uid="{00000000-0009-0000-0100-000002000000}"/>
  <tableColumns count="2">
    <tableColumn id="1" xr3:uid="{00000000-0010-0000-0100-000001000000}" name="Inst type" dataDxfId="3"/>
    <tableColumn id="2" xr3:uid="{00000000-0010-0000-0100-000002000000}" name="SoF" dataDxfId="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397413D-C2CA-4203-AF2B-32AF3ED1E2DD}" name="Table4" displayName="Table4" ref="O2:O5" totalsRowShown="0">
  <autoFilter ref="O2:O5" xr:uid="{D397413D-C2CA-4203-AF2B-32AF3ED1E2DD}"/>
  <tableColumns count="1">
    <tableColumn id="1" xr3:uid="{DE66B421-6C05-44AB-82D5-AE49AF451404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0"/>
        </a:solidFill>
        <a:ln w="9360" cap="flat" cmpd="sng" algn="ctr">
          <a:solidFill>
            <a:srgbClr val="000000"/>
          </a:solidFill>
          <a:prstDash val="solid"/>
          <a:round/>
          <a:headEnd type="triangl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0"/>
        </a:solidFill>
        <a:ln w="9360" cap="flat" cmpd="sng" algn="ctr">
          <a:solidFill>
            <a:srgbClr val="000000"/>
          </a:solidFill>
          <a:prstDash val="solid"/>
          <a:round/>
          <a:headEnd type="triangl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Z121"/>
  <sheetViews>
    <sheetView tabSelected="1" topLeftCell="A5" zoomScale="85" zoomScaleNormal="85" workbookViewId="0">
      <selection activeCell="B15" sqref="B15"/>
    </sheetView>
  </sheetViews>
  <sheetFormatPr defaultRowHeight="12.75" x14ac:dyDescent="0.2"/>
  <cols>
    <col min="1" max="1" width="27.7109375" customWidth="1"/>
    <col min="2" max="2" width="52.5703125" bestFit="1" customWidth="1"/>
    <col min="3" max="3" width="15" style="3" customWidth="1"/>
    <col min="4" max="4" width="15" style="3" hidden="1" customWidth="1"/>
    <col min="5" max="8" width="15" style="20" customWidth="1"/>
    <col min="9" max="130" width="9.140625" style="22"/>
  </cols>
  <sheetData>
    <row r="1" spans="1:130" ht="6" customHeight="1" x14ac:dyDescent="0.2">
      <c r="F1"/>
      <c r="G1" s="21"/>
      <c r="H1" s="21"/>
    </row>
    <row r="2" spans="1:130" ht="15" customHeight="1" x14ac:dyDescent="0.25">
      <c r="F2" s="23"/>
      <c r="G2" s="24" t="s">
        <v>0</v>
      </c>
      <c r="H2" s="9"/>
    </row>
    <row r="3" spans="1:130" ht="15" customHeight="1" x14ac:dyDescent="0.2">
      <c r="F3" s="23"/>
      <c r="G3" s="25" t="s">
        <v>1</v>
      </c>
      <c r="H3" s="10"/>
    </row>
    <row r="4" spans="1:130" ht="15" customHeight="1" x14ac:dyDescent="0.2">
      <c r="F4" s="23"/>
      <c r="G4" s="25" t="s">
        <v>2</v>
      </c>
      <c r="H4" s="64"/>
    </row>
    <row r="5" spans="1:130" ht="15" customHeight="1" x14ac:dyDescent="0.2">
      <c r="F5" s="23"/>
      <c r="G5" s="26"/>
    </row>
    <row r="6" spans="1:130" ht="15" customHeight="1" x14ac:dyDescent="0.2">
      <c r="F6" s="23"/>
      <c r="G6" s="26"/>
    </row>
    <row r="7" spans="1:130" ht="15" customHeight="1" x14ac:dyDescent="0.2">
      <c r="F7" s="23"/>
      <c r="G7" s="26"/>
      <c r="H7" s="27"/>
    </row>
    <row r="8" spans="1:130" ht="6" customHeight="1" x14ac:dyDescent="0.2">
      <c r="F8" s="23"/>
      <c r="G8" s="28"/>
      <c r="H8" s="27"/>
    </row>
    <row r="9" spans="1:130" s="29" customFormat="1" ht="18" customHeight="1" x14ac:dyDescent="0.25">
      <c r="A9" s="1" t="s">
        <v>3</v>
      </c>
      <c r="C9" s="30"/>
      <c r="D9" s="30"/>
      <c r="E9" s="31"/>
      <c r="F9" s="31"/>
      <c r="G9" s="28"/>
      <c r="H9" s="27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</row>
    <row r="10" spans="1:130" s="29" customFormat="1" ht="6.75" customHeight="1" x14ac:dyDescent="0.25">
      <c r="A10" s="1"/>
      <c r="C10" s="30"/>
      <c r="D10" s="30"/>
      <c r="E10" s="31"/>
      <c r="F10" s="31"/>
      <c r="G10" s="31"/>
      <c r="H10" s="3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</row>
    <row r="11" spans="1:130" s="34" customFormat="1" ht="18" customHeight="1" x14ac:dyDescent="0.3">
      <c r="A11" s="33" t="s">
        <v>4</v>
      </c>
      <c r="C11" s="35"/>
      <c r="D11" s="35"/>
      <c r="E11" s="36"/>
      <c r="F11" s="36"/>
      <c r="G11" s="36"/>
      <c r="H11" s="36" t="str">
        <f>IFERROR(VLOOKUP(select_customer_type,tbl_inst_type,2,FALSE), "error ")</f>
        <v>VCCV____GAAB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</row>
    <row r="12" spans="1:130" ht="12.75" customHeight="1" x14ac:dyDescent="0.2"/>
    <row r="13" spans="1:130" ht="15" customHeight="1" x14ac:dyDescent="0.2">
      <c r="A13" s="2" t="s">
        <v>5</v>
      </c>
    </row>
    <row r="14" spans="1:130" ht="6" customHeight="1" x14ac:dyDescent="0.2">
      <c r="A14" s="2"/>
    </row>
    <row r="15" spans="1:130" ht="15" customHeight="1" x14ac:dyDescent="0.2">
      <c r="A15" s="38" t="s">
        <v>6</v>
      </c>
      <c r="B15" s="56"/>
    </row>
    <row r="16" spans="1:130" ht="15" customHeight="1" x14ac:dyDescent="0.2">
      <c r="A16" s="38" t="s">
        <v>7</v>
      </c>
      <c r="B16" s="56"/>
    </row>
    <row r="17" spans="1:130" ht="15" customHeight="1" x14ac:dyDescent="0.2">
      <c r="A17" s="38"/>
      <c r="B17" s="12"/>
    </row>
    <row r="18" spans="1:130" ht="15" customHeight="1" x14ac:dyDescent="0.2">
      <c r="A18" s="70" t="s">
        <v>8</v>
      </c>
      <c r="B18" s="70"/>
    </row>
    <row r="19" spans="1:130" ht="15" customHeight="1" x14ac:dyDescent="0.2">
      <c r="A19" s="59" t="s">
        <v>9</v>
      </c>
      <c r="B19" s="56"/>
    </row>
    <row r="20" spans="1:130" ht="15" customHeight="1" x14ac:dyDescent="0.2">
      <c r="A20" s="59" t="s">
        <v>10</v>
      </c>
      <c r="B20" s="56"/>
    </row>
    <row r="21" spans="1:130" ht="15" customHeight="1" x14ac:dyDescent="0.2">
      <c r="A21" s="59" t="s">
        <v>11</v>
      </c>
      <c r="B21" s="56"/>
    </row>
    <row r="22" spans="1:130" ht="15" customHeight="1" x14ac:dyDescent="0.2">
      <c r="A22" s="59" t="s">
        <v>12</v>
      </c>
      <c r="B22" s="65"/>
    </row>
    <row r="23" spans="1:130" ht="15" customHeight="1" x14ac:dyDescent="0.2">
      <c r="B23" s="20"/>
    </row>
    <row r="24" spans="1:130" ht="15" customHeight="1" x14ac:dyDescent="0.2">
      <c r="A24" s="2"/>
    </row>
    <row r="25" spans="1:130" ht="15" customHeight="1" x14ac:dyDescent="0.2">
      <c r="A25" s="39" t="s">
        <v>13</v>
      </c>
      <c r="B25" s="40" t="s">
        <v>14</v>
      </c>
      <c r="C25" s="39" t="s">
        <v>15</v>
      </c>
      <c r="D25" s="41" t="s">
        <v>16</v>
      </c>
      <c r="E25" s="39" t="s">
        <v>17</v>
      </c>
      <c r="F25" s="39" t="s">
        <v>18</v>
      </c>
      <c r="G25" s="39" t="s">
        <v>19</v>
      </c>
      <c r="H25" s="39" t="s">
        <v>20</v>
      </c>
    </row>
    <row r="26" spans="1:130" ht="15" customHeight="1" x14ac:dyDescent="0.2">
      <c r="A26" s="14"/>
      <c r="B26" s="43" t="s">
        <v>21</v>
      </c>
      <c r="C26" s="42" t="str">
        <f t="shared" ref="C26:C28" si="0">IFERROR(VLOOKUP(col_item_description,tbl_prices,4,FALSE), " ")</f>
        <v>EAHZ</v>
      </c>
      <c r="D26" s="11">
        <f t="shared" ref="D26:D28" si="1">IFERROR(VLOOKUP(col_item_description,tbl_prices,3,FALSE), " ")</f>
        <v>22</v>
      </c>
      <c r="E26" s="11">
        <f>IFERROR(IF(select_customer_type="INTERNAL",col_exvat_price*1.2,IF(select_customer_type="External",col_exvat_price,IF(select_customer_type="EXTERNAL (with INTERNAL VAT)",col_exvat_price*1.2,))), " ")</f>
        <v>26.4</v>
      </c>
      <c r="F26" s="11">
        <f t="shared" ref="F26:F28" si="2">IFERROR(SUM(col_qty*col_unit_price), " ")</f>
        <v>0</v>
      </c>
      <c r="G26" s="11">
        <f t="shared" ref="G26:G28" si="3">IFERROR(IF(select_customer_type="External",col_sub_total*0.2,IF(select_customer_type="Internal",0,)), " ")</f>
        <v>0</v>
      </c>
      <c r="H26" s="11">
        <f t="shared" ref="H26:H28" si="4">col_sub_total+col_vat</f>
        <v>0</v>
      </c>
    </row>
    <row r="27" spans="1:130" ht="15" customHeight="1" x14ac:dyDescent="0.2">
      <c r="A27" s="13"/>
      <c r="B27" t="s">
        <v>22</v>
      </c>
      <c r="C27" s="3" t="str">
        <f t="shared" si="0"/>
        <v>EAHZ</v>
      </c>
      <c r="D27" s="7">
        <f t="shared" si="1"/>
        <v>547.14</v>
      </c>
      <c r="E27" s="15">
        <f t="shared" ref="E27:E28" si="5">IFERROR(IF(select_customer_type="INTERNAL",col_exvat_price*1.2,IF(select_customer_type="External",col_exvat_price,IF(select_customer_type="EXTERNAL (with INTERNAL VAT)",col_exvat_price*1.2,))), " ")</f>
        <v>656.56799999999998</v>
      </c>
      <c r="F27" s="5">
        <f t="shared" si="2"/>
        <v>0</v>
      </c>
      <c r="G27" s="5">
        <f t="shared" si="3"/>
        <v>0</v>
      </c>
      <c r="H27" s="5">
        <f t="shared" si="4"/>
        <v>0</v>
      </c>
    </row>
    <row r="28" spans="1:130" s="45" customFormat="1" ht="15" customHeight="1" x14ac:dyDescent="0.2">
      <c r="A28" s="18"/>
      <c r="B28" s="43" t="s">
        <v>23</v>
      </c>
      <c r="C28" s="42" t="str">
        <f t="shared" si="0"/>
        <v>EAHZ</v>
      </c>
      <c r="D28" s="11">
        <f t="shared" si="1"/>
        <v>2696</v>
      </c>
      <c r="E28" s="11">
        <f t="shared" si="5"/>
        <v>3235.2</v>
      </c>
      <c r="F28" s="11">
        <f t="shared" si="2"/>
        <v>0</v>
      </c>
      <c r="G28" s="11">
        <f t="shared" si="3"/>
        <v>0</v>
      </c>
      <c r="H28" s="11">
        <f t="shared" si="4"/>
        <v>0</v>
      </c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</row>
    <row r="29" spans="1:130" ht="15" customHeight="1" x14ac:dyDescent="0.2">
      <c r="A29" s="12"/>
      <c r="G29" s="46" t="s">
        <v>24</v>
      </c>
      <c r="H29" s="5">
        <f>SUM(col_sub_total)</f>
        <v>0</v>
      </c>
    </row>
    <row r="30" spans="1:130" ht="15" customHeight="1" x14ac:dyDescent="0.2">
      <c r="G30" s="46" t="s">
        <v>19</v>
      </c>
      <c r="H30" s="5">
        <f>SUM(col_vat)</f>
        <v>0</v>
      </c>
    </row>
    <row r="31" spans="1:130" ht="15" customHeight="1" thickBot="1" x14ac:dyDescent="0.25">
      <c r="G31" s="46" t="s">
        <v>25</v>
      </c>
      <c r="H31" s="19">
        <f>SUM(H29:H30)</f>
        <v>0</v>
      </c>
    </row>
    <row r="33" spans="1:8" x14ac:dyDescent="0.2">
      <c r="A33" s="69" t="s">
        <v>26</v>
      </c>
      <c r="B33" s="69"/>
      <c r="C33" s="69"/>
      <c r="D33" s="69"/>
      <c r="E33" s="69"/>
      <c r="F33" s="69"/>
      <c r="G33" s="69"/>
      <c r="H33" s="69"/>
    </row>
    <row r="34" spans="1:8" ht="6.75" customHeight="1" x14ac:dyDescent="0.2"/>
    <row r="35" spans="1:8" x14ac:dyDescent="0.2">
      <c r="A35" s="2" t="s">
        <v>27</v>
      </c>
    </row>
    <row r="36" spans="1:8" ht="49.5" customHeight="1" x14ac:dyDescent="0.2">
      <c r="A36" s="66"/>
      <c r="B36" s="67"/>
      <c r="C36" s="67"/>
      <c r="D36" s="67"/>
      <c r="E36" s="67"/>
      <c r="F36" s="67"/>
      <c r="G36" s="67"/>
      <c r="H36" s="68"/>
    </row>
    <row r="37" spans="1:8" ht="15" customHeight="1" x14ac:dyDescent="0.2">
      <c r="H37" s="47" t="s">
        <v>28</v>
      </c>
    </row>
    <row r="38" spans="1:8" ht="9" customHeight="1" x14ac:dyDescent="0.2"/>
    <row r="39" spans="1:8" x14ac:dyDescent="0.2">
      <c r="B39" s="22"/>
      <c r="C39" s="48"/>
      <c r="D39" s="48"/>
      <c r="E39" s="49"/>
      <c r="F39" s="49"/>
      <c r="G39" s="49"/>
      <c r="H39" s="49"/>
    </row>
    <row r="40" spans="1:8" s="22" customFormat="1" x14ac:dyDescent="0.2">
      <c r="C40" s="48"/>
      <c r="D40" s="48"/>
      <c r="E40" s="49"/>
      <c r="F40" s="49"/>
      <c r="G40" s="49"/>
      <c r="H40" s="49"/>
    </row>
    <row r="41" spans="1:8" s="22" customFormat="1" x14ac:dyDescent="0.2">
      <c r="C41" s="48"/>
      <c r="D41" s="48"/>
      <c r="E41" s="49"/>
      <c r="F41" s="49"/>
      <c r="G41" s="49"/>
      <c r="H41" s="49"/>
    </row>
    <row r="42" spans="1:8" s="22" customFormat="1" x14ac:dyDescent="0.2">
      <c r="C42" s="48"/>
      <c r="D42" s="48"/>
      <c r="E42" s="49"/>
      <c r="F42" s="49"/>
      <c r="G42" s="49"/>
      <c r="H42" s="49"/>
    </row>
    <row r="43" spans="1:8" s="22" customFormat="1" x14ac:dyDescent="0.2">
      <c r="C43" s="48"/>
      <c r="D43" s="48"/>
      <c r="E43" s="49"/>
      <c r="F43" s="49"/>
      <c r="G43" s="49"/>
      <c r="H43" s="49"/>
    </row>
    <row r="44" spans="1:8" s="22" customFormat="1" x14ac:dyDescent="0.2">
      <c r="C44" s="48"/>
      <c r="D44" s="48"/>
      <c r="E44" s="49"/>
      <c r="F44" s="49"/>
      <c r="G44" s="49"/>
      <c r="H44" s="49"/>
    </row>
    <row r="45" spans="1:8" s="22" customFormat="1" x14ac:dyDescent="0.2">
      <c r="C45" s="48"/>
      <c r="D45" s="48"/>
      <c r="E45" s="49"/>
      <c r="F45" s="49"/>
      <c r="G45" s="49"/>
      <c r="H45" s="49"/>
    </row>
    <row r="46" spans="1:8" s="22" customFormat="1" x14ac:dyDescent="0.2">
      <c r="C46" s="48"/>
      <c r="D46" s="48"/>
      <c r="E46" s="49"/>
      <c r="F46" s="49"/>
      <c r="G46" s="49"/>
      <c r="H46" s="49"/>
    </row>
    <row r="47" spans="1:8" s="22" customFormat="1" x14ac:dyDescent="0.2">
      <c r="C47" s="48"/>
      <c r="D47" s="48"/>
      <c r="E47" s="49"/>
      <c r="F47" s="49"/>
      <c r="G47" s="49"/>
      <c r="H47" s="49"/>
    </row>
    <row r="48" spans="1:8" s="22" customFormat="1" x14ac:dyDescent="0.2">
      <c r="C48" s="48"/>
      <c r="D48" s="48"/>
      <c r="E48" s="49"/>
      <c r="F48" s="49"/>
      <c r="G48" s="49"/>
      <c r="H48" s="49"/>
    </row>
    <row r="49" spans="3:8" s="22" customFormat="1" x14ac:dyDescent="0.2">
      <c r="C49" s="48"/>
      <c r="D49" s="48"/>
      <c r="E49" s="49"/>
      <c r="F49" s="49"/>
      <c r="G49" s="49"/>
      <c r="H49" s="49"/>
    </row>
    <row r="50" spans="3:8" s="22" customFormat="1" x14ac:dyDescent="0.2">
      <c r="C50" s="48"/>
      <c r="D50" s="48"/>
      <c r="E50" s="49"/>
      <c r="F50" s="49"/>
      <c r="G50" s="49"/>
      <c r="H50" s="49"/>
    </row>
    <row r="51" spans="3:8" s="22" customFormat="1" x14ac:dyDescent="0.2">
      <c r="C51" s="48"/>
      <c r="D51" s="48"/>
      <c r="E51" s="49"/>
      <c r="F51" s="49"/>
      <c r="G51" s="49"/>
      <c r="H51" s="49"/>
    </row>
    <row r="52" spans="3:8" s="22" customFormat="1" x14ac:dyDescent="0.2">
      <c r="C52" s="48"/>
      <c r="D52" s="48"/>
      <c r="E52" s="49"/>
      <c r="F52" s="49"/>
      <c r="G52" s="49"/>
      <c r="H52" s="49"/>
    </row>
    <row r="53" spans="3:8" s="22" customFormat="1" x14ac:dyDescent="0.2">
      <c r="C53" s="48"/>
      <c r="D53" s="48"/>
      <c r="E53" s="49"/>
      <c r="F53" s="49"/>
      <c r="G53" s="49"/>
      <c r="H53" s="49"/>
    </row>
    <row r="54" spans="3:8" s="22" customFormat="1" x14ac:dyDescent="0.2">
      <c r="C54" s="48"/>
      <c r="D54" s="48"/>
      <c r="E54" s="49"/>
      <c r="F54" s="49"/>
      <c r="G54" s="49"/>
      <c r="H54" s="49"/>
    </row>
    <row r="55" spans="3:8" s="22" customFormat="1" x14ac:dyDescent="0.2">
      <c r="C55" s="48"/>
      <c r="D55" s="48"/>
      <c r="E55" s="49"/>
      <c r="F55" s="49"/>
      <c r="G55" s="49"/>
      <c r="H55" s="49"/>
    </row>
    <row r="56" spans="3:8" s="22" customFormat="1" x14ac:dyDescent="0.2">
      <c r="C56" s="48"/>
      <c r="D56" s="48"/>
      <c r="E56" s="49"/>
      <c r="F56" s="49"/>
      <c r="G56" s="49"/>
      <c r="H56" s="49"/>
    </row>
    <row r="57" spans="3:8" s="22" customFormat="1" x14ac:dyDescent="0.2">
      <c r="C57" s="48"/>
      <c r="D57" s="48"/>
      <c r="E57" s="49"/>
      <c r="F57" s="49"/>
      <c r="G57" s="49"/>
      <c r="H57" s="49"/>
    </row>
    <row r="58" spans="3:8" s="22" customFormat="1" x14ac:dyDescent="0.2">
      <c r="C58" s="48"/>
      <c r="D58" s="48"/>
      <c r="E58" s="49"/>
      <c r="F58" s="49"/>
      <c r="G58" s="49"/>
      <c r="H58" s="49"/>
    </row>
    <row r="59" spans="3:8" s="22" customFormat="1" x14ac:dyDescent="0.2">
      <c r="C59" s="48"/>
      <c r="D59" s="48"/>
      <c r="E59" s="49"/>
      <c r="F59" s="49"/>
      <c r="G59" s="49"/>
      <c r="H59" s="49"/>
    </row>
    <row r="60" spans="3:8" s="22" customFormat="1" x14ac:dyDescent="0.2">
      <c r="C60" s="48"/>
      <c r="D60" s="48"/>
      <c r="E60" s="49"/>
      <c r="F60" s="49"/>
      <c r="G60" s="49"/>
      <c r="H60" s="49"/>
    </row>
    <row r="61" spans="3:8" s="22" customFormat="1" x14ac:dyDescent="0.2">
      <c r="C61" s="48"/>
      <c r="D61" s="48"/>
      <c r="E61" s="49"/>
      <c r="F61" s="49"/>
      <c r="G61" s="49"/>
      <c r="H61" s="49"/>
    </row>
    <row r="62" spans="3:8" s="22" customFormat="1" x14ac:dyDescent="0.2">
      <c r="C62" s="48"/>
      <c r="D62" s="48"/>
      <c r="E62" s="49"/>
      <c r="F62" s="49"/>
      <c r="G62" s="49"/>
      <c r="H62" s="49"/>
    </row>
    <row r="63" spans="3:8" s="22" customFormat="1" x14ac:dyDescent="0.2">
      <c r="C63" s="48"/>
      <c r="D63" s="48"/>
      <c r="E63" s="49"/>
      <c r="F63" s="49"/>
      <c r="G63" s="49"/>
      <c r="H63" s="49"/>
    </row>
    <row r="64" spans="3:8" s="22" customFormat="1" x14ac:dyDescent="0.2">
      <c r="C64" s="48"/>
      <c r="D64" s="48"/>
      <c r="E64" s="49"/>
      <c r="F64" s="49"/>
      <c r="G64" s="49"/>
      <c r="H64" s="49"/>
    </row>
    <row r="65" spans="3:8" s="22" customFormat="1" x14ac:dyDescent="0.2">
      <c r="C65" s="48"/>
      <c r="D65" s="48"/>
      <c r="E65" s="49"/>
      <c r="F65" s="49"/>
      <c r="G65" s="49"/>
      <c r="H65" s="49"/>
    </row>
    <row r="66" spans="3:8" s="22" customFormat="1" x14ac:dyDescent="0.2">
      <c r="C66" s="48"/>
      <c r="D66" s="48"/>
      <c r="E66" s="49"/>
      <c r="F66" s="49"/>
      <c r="G66" s="49"/>
      <c r="H66" s="49"/>
    </row>
    <row r="67" spans="3:8" s="22" customFormat="1" x14ac:dyDescent="0.2">
      <c r="C67" s="48"/>
      <c r="D67" s="48"/>
      <c r="E67" s="49"/>
      <c r="F67" s="49"/>
      <c r="G67" s="49"/>
      <c r="H67" s="49"/>
    </row>
    <row r="68" spans="3:8" s="22" customFormat="1" x14ac:dyDescent="0.2">
      <c r="C68" s="48"/>
      <c r="D68" s="48"/>
      <c r="E68" s="49"/>
      <c r="F68" s="49"/>
      <c r="G68" s="49"/>
      <c r="H68" s="49"/>
    </row>
    <row r="69" spans="3:8" s="22" customFormat="1" x14ac:dyDescent="0.2">
      <c r="C69" s="48"/>
      <c r="D69" s="48"/>
      <c r="E69" s="49"/>
      <c r="F69" s="49"/>
      <c r="G69" s="49"/>
      <c r="H69" s="49"/>
    </row>
    <row r="70" spans="3:8" s="22" customFormat="1" x14ac:dyDescent="0.2">
      <c r="C70" s="48"/>
      <c r="D70" s="48"/>
      <c r="E70" s="49"/>
      <c r="F70" s="49"/>
      <c r="G70" s="49"/>
      <c r="H70" s="49"/>
    </row>
    <row r="71" spans="3:8" s="22" customFormat="1" x14ac:dyDescent="0.2">
      <c r="C71" s="48"/>
      <c r="D71" s="48"/>
      <c r="E71" s="49"/>
      <c r="F71" s="49"/>
      <c r="G71" s="49"/>
      <c r="H71" s="49"/>
    </row>
    <row r="72" spans="3:8" s="22" customFormat="1" x14ac:dyDescent="0.2">
      <c r="C72" s="48"/>
      <c r="D72" s="48"/>
      <c r="E72" s="49"/>
      <c r="F72" s="49"/>
      <c r="G72" s="49"/>
      <c r="H72" s="49"/>
    </row>
    <row r="73" spans="3:8" s="22" customFormat="1" x14ac:dyDescent="0.2">
      <c r="C73" s="48"/>
      <c r="D73" s="48"/>
      <c r="E73" s="49"/>
      <c r="F73" s="49"/>
      <c r="G73" s="49"/>
      <c r="H73" s="49"/>
    </row>
    <row r="74" spans="3:8" s="22" customFormat="1" x14ac:dyDescent="0.2">
      <c r="C74" s="48"/>
      <c r="D74" s="48"/>
      <c r="E74" s="49"/>
      <c r="F74" s="49"/>
      <c r="G74" s="49"/>
      <c r="H74" s="49"/>
    </row>
    <row r="75" spans="3:8" s="22" customFormat="1" x14ac:dyDescent="0.2">
      <c r="C75" s="48"/>
      <c r="D75" s="48"/>
      <c r="E75" s="49"/>
      <c r="F75" s="49"/>
      <c r="G75" s="49"/>
      <c r="H75" s="49"/>
    </row>
    <row r="76" spans="3:8" s="22" customFormat="1" x14ac:dyDescent="0.2">
      <c r="C76" s="48"/>
      <c r="D76" s="48"/>
      <c r="E76" s="49"/>
      <c r="F76" s="49"/>
      <c r="G76" s="49"/>
      <c r="H76" s="49"/>
    </row>
    <row r="77" spans="3:8" s="22" customFormat="1" x14ac:dyDescent="0.2">
      <c r="C77" s="48"/>
      <c r="D77" s="48"/>
      <c r="E77" s="49"/>
      <c r="F77" s="49"/>
      <c r="G77" s="49"/>
      <c r="H77" s="49"/>
    </row>
    <row r="78" spans="3:8" s="22" customFormat="1" x14ac:dyDescent="0.2">
      <c r="C78" s="48"/>
      <c r="D78" s="48"/>
      <c r="E78" s="49"/>
      <c r="F78" s="49"/>
      <c r="G78" s="49"/>
      <c r="H78" s="49"/>
    </row>
    <row r="79" spans="3:8" s="22" customFormat="1" x14ac:dyDescent="0.2">
      <c r="C79" s="48"/>
      <c r="D79" s="48"/>
      <c r="E79" s="49"/>
      <c r="F79" s="49"/>
      <c r="G79" s="49"/>
      <c r="H79" s="49"/>
    </row>
    <row r="80" spans="3:8" s="22" customFormat="1" x14ac:dyDescent="0.2">
      <c r="C80" s="48"/>
      <c r="D80" s="48"/>
      <c r="E80" s="49"/>
      <c r="F80" s="49"/>
      <c r="G80" s="49"/>
      <c r="H80" s="49"/>
    </row>
    <row r="81" spans="3:8" s="22" customFormat="1" x14ac:dyDescent="0.2">
      <c r="C81" s="48"/>
      <c r="D81" s="48"/>
      <c r="E81" s="49"/>
      <c r="F81" s="49"/>
      <c r="G81" s="49"/>
      <c r="H81" s="49"/>
    </row>
    <row r="82" spans="3:8" s="22" customFormat="1" x14ac:dyDescent="0.2">
      <c r="C82" s="48"/>
      <c r="D82" s="48"/>
      <c r="E82" s="49"/>
      <c r="F82" s="49"/>
      <c r="G82" s="49"/>
      <c r="H82" s="49"/>
    </row>
    <row r="83" spans="3:8" s="22" customFormat="1" x14ac:dyDescent="0.2">
      <c r="C83" s="48"/>
      <c r="D83" s="48"/>
      <c r="E83" s="49"/>
      <c r="F83" s="49"/>
      <c r="G83" s="49"/>
      <c r="H83" s="49"/>
    </row>
    <row r="84" spans="3:8" s="22" customFormat="1" x14ac:dyDescent="0.2">
      <c r="C84" s="48"/>
      <c r="D84" s="48"/>
      <c r="E84" s="49"/>
      <c r="F84" s="49"/>
      <c r="G84" s="49"/>
      <c r="H84" s="49"/>
    </row>
    <row r="85" spans="3:8" s="22" customFormat="1" x14ac:dyDescent="0.2">
      <c r="C85" s="48"/>
      <c r="D85" s="48"/>
      <c r="E85" s="49"/>
      <c r="F85" s="49"/>
      <c r="G85" s="49"/>
      <c r="H85" s="49"/>
    </row>
    <row r="86" spans="3:8" s="22" customFormat="1" x14ac:dyDescent="0.2">
      <c r="C86" s="48"/>
      <c r="D86" s="48"/>
      <c r="E86" s="49"/>
      <c r="F86" s="49"/>
      <c r="G86" s="49"/>
      <c r="H86" s="49"/>
    </row>
    <row r="87" spans="3:8" s="22" customFormat="1" x14ac:dyDescent="0.2">
      <c r="C87" s="48"/>
      <c r="D87" s="48"/>
      <c r="E87" s="49"/>
      <c r="F87" s="49"/>
      <c r="G87" s="49"/>
      <c r="H87" s="49"/>
    </row>
    <row r="88" spans="3:8" s="22" customFormat="1" x14ac:dyDescent="0.2">
      <c r="C88" s="48"/>
      <c r="D88" s="48"/>
      <c r="E88" s="49"/>
      <c r="F88" s="49"/>
      <c r="G88" s="49"/>
      <c r="H88" s="49"/>
    </row>
    <row r="89" spans="3:8" s="22" customFormat="1" x14ac:dyDescent="0.2">
      <c r="C89" s="48"/>
      <c r="D89" s="48"/>
      <c r="E89" s="49"/>
      <c r="F89" s="49"/>
      <c r="G89" s="49"/>
      <c r="H89" s="49"/>
    </row>
    <row r="90" spans="3:8" s="22" customFormat="1" x14ac:dyDescent="0.2">
      <c r="C90" s="48"/>
      <c r="D90" s="48"/>
      <c r="E90" s="49"/>
      <c r="F90" s="49"/>
      <c r="G90" s="49"/>
      <c r="H90" s="49"/>
    </row>
    <row r="91" spans="3:8" s="22" customFormat="1" x14ac:dyDescent="0.2">
      <c r="C91" s="48"/>
      <c r="D91" s="48"/>
      <c r="E91" s="49"/>
      <c r="F91" s="49"/>
      <c r="G91" s="49"/>
      <c r="H91" s="49"/>
    </row>
    <row r="92" spans="3:8" s="22" customFormat="1" x14ac:dyDescent="0.2">
      <c r="C92" s="48"/>
      <c r="D92" s="48"/>
      <c r="E92" s="49"/>
      <c r="F92" s="49"/>
      <c r="G92" s="49"/>
      <c r="H92" s="49"/>
    </row>
    <row r="93" spans="3:8" s="22" customFormat="1" x14ac:dyDescent="0.2">
      <c r="C93" s="48"/>
      <c r="D93" s="48"/>
      <c r="E93" s="49"/>
      <c r="F93" s="49"/>
      <c r="G93" s="49"/>
      <c r="H93" s="49"/>
    </row>
    <row r="94" spans="3:8" s="22" customFormat="1" x14ac:dyDescent="0.2">
      <c r="C94" s="48"/>
      <c r="D94" s="48"/>
      <c r="E94" s="49"/>
      <c r="F94" s="49"/>
      <c r="G94" s="49"/>
      <c r="H94" s="49"/>
    </row>
    <row r="95" spans="3:8" s="22" customFormat="1" x14ac:dyDescent="0.2">
      <c r="C95" s="48"/>
      <c r="D95" s="48"/>
      <c r="E95" s="49"/>
      <c r="F95" s="49"/>
      <c r="G95" s="49"/>
      <c r="H95" s="49"/>
    </row>
    <row r="96" spans="3:8" s="22" customFormat="1" x14ac:dyDescent="0.2">
      <c r="C96" s="48"/>
      <c r="D96" s="48"/>
      <c r="E96" s="49"/>
      <c r="F96" s="49"/>
      <c r="G96" s="49"/>
      <c r="H96" s="49"/>
    </row>
    <row r="97" spans="3:8" s="22" customFormat="1" x14ac:dyDescent="0.2">
      <c r="C97" s="48"/>
      <c r="D97" s="48"/>
      <c r="E97" s="49"/>
      <c r="F97" s="49"/>
      <c r="G97" s="49"/>
      <c r="H97" s="49"/>
    </row>
    <row r="98" spans="3:8" s="22" customFormat="1" x14ac:dyDescent="0.2">
      <c r="C98" s="48"/>
      <c r="D98" s="48"/>
      <c r="E98" s="49"/>
      <c r="F98" s="49"/>
      <c r="G98" s="49"/>
      <c r="H98" s="49"/>
    </row>
    <row r="99" spans="3:8" s="22" customFormat="1" x14ac:dyDescent="0.2">
      <c r="C99" s="48"/>
      <c r="D99" s="48"/>
      <c r="E99" s="49"/>
      <c r="F99" s="49"/>
      <c r="G99" s="49"/>
      <c r="H99" s="49"/>
    </row>
    <row r="100" spans="3:8" s="22" customFormat="1" x14ac:dyDescent="0.2">
      <c r="C100" s="48"/>
      <c r="D100" s="48"/>
      <c r="E100" s="49"/>
      <c r="F100" s="49"/>
      <c r="G100" s="49"/>
      <c r="H100" s="49"/>
    </row>
    <row r="101" spans="3:8" s="22" customFormat="1" x14ac:dyDescent="0.2">
      <c r="C101" s="48"/>
      <c r="D101" s="48"/>
      <c r="E101" s="49"/>
      <c r="F101" s="49"/>
      <c r="G101" s="49"/>
      <c r="H101" s="49"/>
    </row>
    <row r="102" spans="3:8" s="22" customFormat="1" x14ac:dyDescent="0.2">
      <c r="C102" s="48"/>
      <c r="D102" s="48"/>
      <c r="E102" s="49"/>
      <c r="F102" s="49"/>
      <c r="G102" s="49"/>
      <c r="H102" s="49"/>
    </row>
    <row r="103" spans="3:8" s="22" customFormat="1" x14ac:dyDescent="0.2">
      <c r="C103" s="48"/>
      <c r="D103" s="48"/>
      <c r="E103" s="49"/>
      <c r="F103" s="49"/>
      <c r="G103" s="49"/>
      <c r="H103" s="49"/>
    </row>
    <row r="104" spans="3:8" s="22" customFormat="1" x14ac:dyDescent="0.2">
      <c r="C104" s="48"/>
      <c r="D104" s="48"/>
      <c r="E104" s="49"/>
      <c r="F104" s="49"/>
      <c r="G104" s="49"/>
      <c r="H104" s="49"/>
    </row>
    <row r="105" spans="3:8" s="22" customFormat="1" x14ac:dyDescent="0.2">
      <c r="C105" s="48"/>
      <c r="D105" s="48"/>
      <c r="E105" s="49"/>
      <c r="F105" s="49"/>
      <c r="G105" s="49"/>
      <c r="H105" s="49"/>
    </row>
    <row r="106" spans="3:8" s="22" customFormat="1" x14ac:dyDescent="0.2">
      <c r="C106" s="48"/>
      <c r="D106" s="48"/>
      <c r="E106" s="49"/>
      <c r="F106" s="49"/>
      <c r="G106" s="49"/>
      <c r="H106" s="49"/>
    </row>
    <row r="107" spans="3:8" s="22" customFormat="1" x14ac:dyDescent="0.2">
      <c r="C107" s="48"/>
      <c r="D107" s="48"/>
      <c r="E107" s="49"/>
      <c r="F107" s="49"/>
      <c r="G107" s="49"/>
      <c r="H107" s="49"/>
    </row>
    <row r="108" spans="3:8" s="22" customFormat="1" x14ac:dyDescent="0.2">
      <c r="C108" s="48"/>
      <c r="D108" s="48"/>
      <c r="E108" s="49"/>
      <c r="F108" s="49"/>
      <c r="G108" s="49"/>
      <c r="H108" s="49"/>
    </row>
    <row r="109" spans="3:8" s="22" customFormat="1" x14ac:dyDescent="0.2">
      <c r="C109" s="48"/>
      <c r="D109" s="48"/>
      <c r="E109" s="49"/>
      <c r="F109" s="49"/>
      <c r="G109" s="49"/>
      <c r="H109" s="49"/>
    </row>
    <row r="110" spans="3:8" s="22" customFormat="1" x14ac:dyDescent="0.2">
      <c r="C110" s="48"/>
      <c r="D110" s="48"/>
      <c r="E110" s="49"/>
      <c r="F110" s="49"/>
      <c r="G110" s="49"/>
      <c r="H110" s="49"/>
    </row>
    <row r="111" spans="3:8" s="22" customFormat="1" x14ac:dyDescent="0.2">
      <c r="C111" s="48"/>
      <c r="D111" s="48"/>
      <c r="E111" s="49"/>
      <c r="F111" s="49"/>
      <c r="G111" s="49"/>
      <c r="H111" s="49"/>
    </row>
    <row r="112" spans="3:8" s="22" customFormat="1" x14ac:dyDescent="0.2">
      <c r="C112" s="48"/>
      <c r="D112" s="48"/>
      <c r="E112" s="49"/>
      <c r="F112" s="49"/>
      <c r="G112" s="49"/>
      <c r="H112" s="49"/>
    </row>
    <row r="113" spans="3:8" s="22" customFormat="1" x14ac:dyDescent="0.2">
      <c r="C113" s="48"/>
      <c r="D113" s="48"/>
      <c r="E113" s="49"/>
      <c r="F113" s="49"/>
      <c r="G113" s="49"/>
      <c r="H113" s="49"/>
    </row>
    <row r="114" spans="3:8" s="22" customFormat="1" x14ac:dyDescent="0.2">
      <c r="C114" s="48"/>
      <c r="D114" s="48"/>
      <c r="E114" s="49"/>
      <c r="F114" s="49"/>
      <c r="G114" s="49"/>
      <c r="H114" s="49"/>
    </row>
    <row r="115" spans="3:8" s="22" customFormat="1" x14ac:dyDescent="0.2">
      <c r="C115" s="48"/>
      <c r="D115" s="48"/>
      <c r="E115" s="49"/>
      <c r="F115" s="49"/>
      <c r="G115" s="49"/>
      <c r="H115" s="49"/>
    </row>
    <row r="116" spans="3:8" s="22" customFormat="1" x14ac:dyDescent="0.2">
      <c r="C116" s="48"/>
      <c r="D116" s="48"/>
      <c r="E116" s="49"/>
      <c r="F116" s="49"/>
      <c r="G116" s="49"/>
      <c r="H116" s="49"/>
    </row>
    <row r="117" spans="3:8" s="22" customFormat="1" x14ac:dyDescent="0.2">
      <c r="C117" s="48"/>
      <c r="D117" s="48"/>
      <c r="E117" s="49"/>
      <c r="F117" s="49"/>
      <c r="G117" s="49"/>
      <c r="H117" s="49"/>
    </row>
    <row r="118" spans="3:8" s="22" customFormat="1" x14ac:dyDescent="0.2">
      <c r="C118" s="48"/>
      <c r="D118" s="48"/>
      <c r="E118" s="49"/>
      <c r="F118" s="49"/>
      <c r="G118" s="49"/>
      <c r="H118" s="49"/>
    </row>
    <row r="119" spans="3:8" s="22" customFormat="1" x14ac:dyDescent="0.2">
      <c r="C119" s="48"/>
      <c r="D119" s="48"/>
      <c r="E119" s="49"/>
      <c r="F119" s="49"/>
      <c r="G119" s="49"/>
      <c r="H119" s="49"/>
    </row>
    <row r="120" spans="3:8" s="22" customFormat="1" x14ac:dyDescent="0.2">
      <c r="C120" s="48"/>
      <c r="D120" s="48"/>
      <c r="E120" s="49"/>
      <c r="F120" s="49"/>
      <c r="G120" s="49"/>
      <c r="H120" s="49"/>
    </row>
    <row r="121" spans="3:8" s="22" customFormat="1" x14ac:dyDescent="0.2">
      <c r="C121" s="48"/>
      <c r="D121" s="48"/>
      <c r="E121" s="49"/>
      <c r="F121" s="49"/>
      <c r="G121" s="49"/>
      <c r="H121" s="49"/>
    </row>
  </sheetData>
  <sheetProtection algorithmName="SHA-512" hashValue="AY0nWbzeWAZrPr18XyoemFz8yzBFSub6T8immbLytbocCinOZQWrncn6UcXJLgDFue4QOYvEEeMhiCS1q/DG2A==" saltValue="VLhJGD+2sUgviio47E+SIQ==" spinCount="100000" sheet="1" selectLockedCells="1"/>
  <mergeCells count="3">
    <mergeCell ref="A36:H36"/>
    <mergeCell ref="A33:H33"/>
    <mergeCell ref="A18:B18"/>
  </mergeCells>
  <phoneticPr fontId="0" type="noConversion"/>
  <conditionalFormatting sqref="A11">
    <cfRule type="containsText" dxfId="1" priority="1" stopIfTrue="1" operator="containsText" text="EXTERNAL (with INTERNAL VAT)">
      <formula>NOT(ISERROR(SEARCH("EXTERNAL (with INTERNAL VAT)",A11)))</formula>
    </cfRule>
    <cfRule type="containsText" dxfId="0" priority="2" stopIfTrue="1" operator="containsText" text="select">
      <formula>NOT(ISERROR(SEARCH("select",A11)))</formula>
    </cfRule>
  </conditionalFormatting>
  <dataValidations count="1">
    <dataValidation type="list" allowBlank="1" showInputMessage="1" showErrorMessage="1" sqref="B26:B28" xr:uid="{00000000-0002-0000-0100-000000000000}">
      <formula1>lookup_price_list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61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'Reference Sheet'!$A$14:$A$17</xm:f>
          </x14:formula1>
          <xm:sqref>A11</xm:sqref>
        </x14:dataValidation>
        <x14:dataValidation type="list" allowBlank="1" showInputMessage="1" showErrorMessage="1" xr:uid="{6E32B184-5715-421A-9369-B3139BBAA35F}">
          <x14:formula1>
            <xm:f>'Reference Sheet'!$A$20:$A$21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0"/>
  <sheetViews>
    <sheetView topLeftCell="A13" zoomScaleNormal="100" workbookViewId="0">
      <selection activeCell="D18" sqref="D18"/>
    </sheetView>
  </sheetViews>
  <sheetFormatPr defaultColWidth="11.5703125" defaultRowHeight="12.75" x14ac:dyDescent="0.2"/>
  <cols>
    <col min="1" max="1" width="15.140625" customWidth="1"/>
    <col min="2" max="3" width="40" customWidth="1"/>
    <col min="4" max="4" width="13.5703125" customWidth="1"/>
    <col min="5" max="5" width="12.28515625" customWidth="1"/>
    <col min="6" max="6" width="16.7109375" customWidth="1"/>
    <col min="7" max="7" width="16.140625" customWidth="1"/>
  </cols>
  <sheetData>
    <row r="1" spans="1:6" ht="15" customHeight="1" x14ac:dyDescent="0.2"/>
    <row r="2" spans="1:6" ht="15" customHeight="1" x14ac:dyDescent="0.2"/>
    <row r="3" spans="1:6" ht="15" customHeight="1" x14ac:dyDescent="0.2"/>
    <row r="4" spans="1:6" ht="15" customHeight="1" x14ac:dyDescent="0.2">
      <c r="B4" s="58" t="s">
        <v>29</v>
      </c>
      <c r="C4" s="58"/>
      <c r="D4" s="50"/>
    </row>
    <row r="5" spans="1:6" ht="15.75" customHeight="1" x14ac:dyDescent="0.2"/>
    <row r="6" spans="1:6" s="29" customFormat="1" ht="15.75" x14ac:dyDescent="0.25">
      <c r="A6" s="1"/>
    </row>
    <row r="7" spans="1:6" s="51" customFormat="1" ht="23.25" customHeight="1" x14ac:dyDescent="0.2">
      <c r="A7" s="2" t="s">
        <v>30</v>
      </c>
    </row>
    <row r="8" spans="1:6" s="51" customFormat="1" ht="8.25" customHeight="1" x14ac:dyDescent="0.2">
      <c r="A8" s="2"/>
    </row>
    <row r="9" spans="1:6" ht="15" customHeight="1" x14ac:dyDescent="0.2">
      <c r="A9" s="52" t="s">
        <v>31</v>
      </c>
      <c r="B9" s="71">
        <f>'Pt. 1 - License Selection'!B15</f>
        <v>0</v>
      </c>
      <c r="C9" s="71"/>
      <c r="D9" s="71"/>
      <c r="E9" s="71"/>
    </row>
    <row r="10" spans="1:6" ht="15" customHeight="1" x14ac:dyDescent="0.2">
      <c r="A10" s="52" t="s">
        <v>32</v>
      </c>
      <c r="B10" s="71">
        <f>'Pt. 1 - License Selection'!B16</f>
        <v>0</v>
      </c>
      <c r="C10" s="71"/>
      <c r="D10" s="71"/>
      <c r="E10" s="71"/>
    </row>
    <row r="12" spans="1:6" x14ac:dyDescent="0.2">
      <c r="A12" s="53" t="s">
        <v>33</v>
      </c>
    </row>
    <row r="13" spans="1:6" x14ac:dyDescent="0.2">
      <c r="A13" s="53" t="s">
        <v>34</v>
      </c>
    </row>
    <row r="14" spans="1:6" x14ac:dyDescent="0.2">
      <c r="A14" s="53"/>
    </row>
    <row r="15" spans="1:6" ht="65.25" customHeight="1" x14ac:dyDescent="0.2">
      <c r="A15" s="73" t="s">
        <v>35</v>
      </c>
      <c r="B15" s="73"/>
      <c r="C15" s="73"/>
      <c r="D15" s="72" t="s">
        <v>36</v>
      </c>
      <c r="E15" s="72"/>
      <c r="F15" s="72"/>
    </row>
    <row r="16" spans="1:6" ht="12.75" customHeight="1" x14ac:dyDescent="0.2"/>
    <row r="17" spans="1:7" s="55" customFormat="1" ht="13.5" customHeight="1" x14ac:dyDescent="0.2">
      <c r="A17" s="54" t="s">
        <v>37</v>
      </c>
      <c r="B17" s="54" t="s">
        <v>38</v>
      </c>
      <c r="C17" s="54" t="s">
        <v>39</v>
      </c>
      <c r="D17" s="54" t="b">
        <f>IFERROR(IF(select_CUFS="Internal - General Ledger","Dept Code",IF(select_CUFS="Grant Code","Project Code")), "...")</f>
        <v>0</v>
      </c>
      <c r="E17" s="54" t="b">
        <f>IFERROR(IF(select_CUFS="Internal - General Ledger","Cost Centre",IF(select_CUFS="Grant Code","Cost Centre")), " ")</f>
        <v>0</v>
      </c>
      <c r="F17" s="54" t="b">
        <f>IFERROR(IF(select_CUFS="Internal - General Ledger","Source of Funds",IF(select_CUFS="Grant Code","Task Number")), " ")</f>
        <v>0</v>
      </c>
      <c r="G17" s="54" t="b">
        <f>IFERROR(IF(select_CUFS="Internal - General Ledger","N/A",IF(select_CUFS="Grant Code","Grant Award")), " ")</f>
        <v>0</v>
      </c>
    </row>
    <row r="18" spans="1:7" ht="18" customHeight="1" x14ac:dyDescent="0.2">
      <c r="A18" s="56"/>
      <c r="B18" s="60"/>
      <c r="C18" s="60"/>
      <c r="D18" s="61"/>
      <c r="E18" s="61"/>
      <c r="F18" s="61"/>
      <c r="G18" s="61"/>
    </row>
    <row r="19" spans="1:7" ht="18" customHeight="1" x14ac:dyDescent="0.2">
      <c r="A19" s="56"/>
      <c r="B19" s="60"/>
      <c r="C19" s="60"/>
      <c r="D19" s="61"/>
      <c r="E19" s="61"/>
      <c r="F19" s="61"/>
      <c r="G19" s="61"/>
    </row>
    <row r="20" spans="1:7" ht="18" customHeight="1" x14ac:dyDescent="0.2">
      <c r="A20" s="56"/>
      <c r="B20" s="60"/>
      <c r="C20" s="60"/>
      <c r="D20" s="61"/>
      <c r="E20" s="61"/>
      <c r="F20" s="61"/>
      <c r="G20" s="61"/>
    </row>
    <row r="21" spans="1:7" s="2" customFormat="1" ht="18" customHeight="1" x14ac:dyDescent="0.2">
      <c r="A21" s="56"/>
      <c r="B21" s="60"/>
      <c r="C21" s="60"/>
      <c r="D21" s="61"/>
      <c r="E21" s="61"/>
      <c r="F21" s="61"/>
      <c r="G21" s="61"/>
    </row>
    <row r="22" spans="1:7" ht="18" customHeight="1" x14ac:dyDescent="0.2">
      <c r="A22" s="56"/>
      <c r="B22" s="60"/>
      <c r="C22" s="60"/>
      <c r="D22" s="61"/>
      <c r="E22" s="61"/>
      <c r="F22" s="61"/>
      <c r="G22" s="61"/>
    </row>
    <row r="23" spans="1:7" ht="18" customHeight="1" x14ac:dyDescent="0.2">
      <c r="A23" s="56"/>
      <c r="B23" s="60"/>
      <c r="C23" s="60"/>
      <c r="D23" s="61"/>
      <c r="E23" s="61"/>
      <c r="F23" s="61"/>
      <c r="G23" s="61"/>
    </row>
    <row r="24" spans="1:7" ht="18" customHeight="1" x14ac:dyDescent="0.2">
      <c r="A24" s="56"/>
      <c r="B24" s="60"/>
      <c r="C24" s="60"/>
      <c r="D24" s="62"/>
      <c r="E24" s="62"/>
      <c r="F24" s="61"/>
      <c r="G24" s="61"/>
    </row>
    <row r="25" spans="1:7" ht="18" customHeight="1" x14ac:dyDescent="0.2">
      <c r="A25" s="56"/>
      <c r="B25" s="60"/>
      <c r="C25" s="60"/>
      <c r="D25" s="61"/>
      <c r="E25" s="61"/>
      <c r="F25" s="61"/>
      <c r="G25" s="61"/>
    </row>
    <row r="26" spans="1:7" ht="18" customHeight="1" x14ac:dyDescent="0.2">
      <c r="A26" s="56"/>
      <c r="B26" s="60"/>
      <c r="C26" s="60"/>
      <c r="D26" s="61"/>
      <c r="E26" s="61"/>
      <c r="F26" s="61"/>
      <c r="G26" s="61"/>
    </row>
    <row r="27" spans="1:7" ht="18" customHeight="1" x14ac:dyDescent="0.2">
      <c r="A27" s="56"/>
      <c r="B27" s="60"/>
      <c r="C27" s="60"/>
      <c r="D27" s="61"/>
      <c r="E27" s="61"/>
      <c r="F27" s="61"/>
      <c r="G27" s="61"/>
    </row>
    <row r="28" spans="1:7" ht="18" customHeight="1" x14ac:dyDescent="0.2">
      <c r="A28" s="56"/>
      <c r="B28" s="56"/>
      <c r="C28" s="56"/>
      <c r="D28" s="57"/>
      <c r="E28" s="57"/>
      <c r="F28" s="61"/>
      <c r="G28" s="61"/>
    </row>
    <row r="29" spans="1:7" ht="18" customHeight="1" x14ac:dyDescent="0.2">
      <c r="A29" s="56"/>
      <c r="B29" s="56"/>
      <c r="C29" s="56"/>
      <c r="D29" s="57"/>
      <c r="E29" s="57"/>
      <c r="F29" s="61"/>
      <c r="G29" s="61"/>
    </row>
    <row r="30" spans="1:7" ht="18" customHeight="1" x14ac:dyDescent="0.2">
      <c r="A30" s="56"/>
      <c r="B30" s="56"/>
      <c r="C30" s="56"/>
      <c r="D30" s="57"/>
      <c r="E30" s="57"/>
      <c r="F30" s="61"/>
      <c r="G30" s="61"/>
    </row>
    <row r="31" spans="1:7" ht="18" customHeight="1" x14ac:dyDescent="0.2">
      <c r="A31" s="56"/>
      <c r="B31" s="56"/>
      <c r="C31" s="56"/>
      <c r="D31" s="57"/>
      <c r="E31" s="57"/>
      <c r="F31" s="61"/>
      <c r="G31" s="61"/>
    </row>
    <row r="32" spans="1:7" ht="18" customHeight="1" x14ac:dyDescent="0.2">
      <c r="A32" s="56"/>
      <c r="B32" s="56"/>
      <c r="C32" s="56"/>
      <c r="D32" s="57"/>
      <c r="E32" s="57"/>
      <c r="F32" s="61"/>
      <c r="G32" s="61"/>
    </row>
    <row r="33" spans="1:7" ht="18" customHeight="1" x14ac:dyDescent="0.2">
      <c r="A33" s="56"/>
      <c r="B33" s="56"/>
      <c r="C33" s="56"/>
      <c r="D33" s="57"/>
      <c r="E33" s="57"/>
      <c r="F33" s="61"/>
      <c r="G33" s="61"/>
    </row>
    <row r="34" spans="1:7" ht="18" customHeight="1" x14ac:dyDescent="0.2">
      <c r="A34" s="56"/>
      <c r="B34" s="56"/>
      <c r="C34" s="56"/>
      <c r="D34" s="57"/>
      <c r="E34" s="57"/>
      <c r="F34" s="61"/>
      <c r="G34" s="61"/>
    </row>
    <row r="35" spans="1:7" ht="18" customHeight="1" x14ac:dyDescent="0.2">
      <c r="A35" s="56"/>
      <c r="B35" s="56"/>
      <c r="C35" s="56"/>
      <c r="D35" s="57"/>
      <c r="E35" s="57"/>
      <c r="F35" s="61"/>
      <c r="G35" s="61"/>
    </row>
    <row r="36" spans="1:7" ht="18" customHeight="1" x14ac:dyDescent="0.2">
      <c r="A36" s="56"/>
      <c r="B36" s="56"/>
      <c r="C36" s="56"/>
      <c r="D36" s="57"/>
      <c r="E36" s="57"/>
      <c r="F36" s="61"/>
      <c r="G36" s="61"/>
    </row>
    <row r="37" spans="1:7" ht="18" customHeight="1" x14ac:dyDescent="0.2">
      <c r="A37" s="56"/>
      <c r="B37" s="56"/>
      <c r="C37" s="56"/>
      <c r="D37" s="57"/>
      <c r="E37" s="57"/>
      <c r="F37" s="61"/>
      <c r="G37" s="61"/>
    </row>
    <row r="38" spans="1:7" ht="18" customHeight="1" x14ac:dyDescent="0.2">
      <c r="A38" s="56"/>
      <c r="B38" s="56"/>
      <c r="C38" s="56"/>
      <c r="D38" s="57"/>
      <c r="E38" s="57"/>
      <c r="F38" s="61"/>
      <c r="G38" s="61"/>
    </row>
    <row r="39" spans="1:7" ht="18" customHeight="1" x14ac:dyDescent="0.2">
      <c r="A39" s="56"/>
      <c r="B39" s="56"/>
      <c r="C39" s="56"/>
      <c r="D39" s="57"/>
      <c r="E39" s="57"/>
      <c r="F39" s="61"/>
      <c r="G39" s="61"/>
    </row>
    <row r="40" spans="1:7" ht="18" customHeight="1" x14ac:dyDescent="0.2">
      <c r="A40" s="56"/>
      <c r="B40" s="56"/>
      <c r="C40" s="56"/>
      <c r="D40" s="57"/>
      <c r="E40" s="57"/>
      <c r="F40" s="61"/>
      <c r="G40" s="61"/>
    </row>
    <row r="41" spans="1:7" ht="18" customHeight="1" x14ac:dyDescent="0.2">
      <c r="A41" s="56"/>
      <c r="B41" s="56"/>
      <c r="C41" s="56"/>
      <c r="D41" s="57"/>
      <c r="E41" s="57"/>
      <c r="F41" s="61"/>
      <c r="G41" s="61"/>
    </row>
    <row r="42" spans="1:7" ht="18" customHeight="1" x14ac:dyDescent="0.2">
      <c r="A42" s="56"/>
      <c r="B42" s="56"/>
      <c r="C42" s="56"/>
      <c r="D42" s="57"/>
      <c r="E42" s="57"/>
      <c r="F42" s="61"/>
      <c r="G42" s="61"/>
    </row>
    <row r="43" spans="1:7" ht="18" customHeight="1" x14ac:dyDescent="0.2">
      <c r="A43" s="56"/>
      <c r="B43" s="56"/>
      <c r="C43" s="56"/>
      <c r="D43" s="57"/>
      <c r="E43" s="57"/>
      <c r="F43" s="61"/>
      <c r="G43" s="61"/>
    </row>
    <row r="44" spans="1:7" ht="18" customHeight="1" x14ac:dyDescent="0.2">
      <c r="A44" s="56"/>
      <c r="B44" s="56"/>
      <c r="C44" s="56"/>
      <c r="D44" s="57"/>
      <c r="E44" s="57"/>
      <c r="F44" s="61"/>
      <c r="G44" s="61"/>
    </row>
    <row r="45" spans="1:7" ht="18" customHeight="1" x14ac:dyDescent="0.2">
      <c r="A45" s="56"/>
      <c r="B45" s="56"/>
      <c r="C45" s="56"/>
      <c r="D45" s="57"/>
      <c r="E45" s="57"/>
      <c r="F45" s="61"/>
      <c r="G45" s="61"/>
    </row>
    <row r="46" spans="1:7" ht="18" customHeight="1" x14ac:dyDescent="0.2">
      <c r="A46" s="56"/>
      <c r="B46" s="56"/>
      <c r="C46" s="56"/>
      <c r="D46" s="57"/>
      <c r="E46" s="57"/>
      <c r="F46" s="61"/>
      <c r="G46" s="61"/>
    </row>
    <row r="47" spans="1:7" ht="18" customHeight="1" x14ac:dyDescent="0.2">
      <c r="A47" s="56"/>
      <c r="B47" s="56"/>
      <c r="C47" s="56"/>
      <c r="D47" s="57"/>
      <c r="E47" s="57"/>
      <c r="F47" s="61"/>
      <c r="G47" s="61"/>
    </row>
    <row r="48" spans="1:7" ht="18" customHeight="1" x14ac:dyDescent="0.2">
      <c r="A48" s="56"/>
      <c r="B48" s="56"/>
      <c r="C48" s="56"/>
      <c r="D48" s="57"/>
      <c r="E48" s="57"/>
      <c r="F48" s="61"/>
      <c r="G48" s="61"/>
    </row>
    <row r="49" spans="1:7" ht="18" customHeight="1" x14ac:dyDescent="0.2">
      <c r="A49" s="56"/>
      <c r="B49" s="56"/>
      <c r="C49" s="56"/>
      <c r="D49" s="57"/>
      <c r="E49" s="57"/>
      <c r="F49" s="61"/>
      <c r="G49" s="61"/>
    </row>
    <row r="50" spans="1:7" ht="18" customHeight="1" x14ac:dyDescent="0.2">
      <c r="A50" s="56"/>
      <c r="B50" s="56"/>
      <c r="C50" s="56"/>
      <c r="D50" s="57"/>
      <c r="E50" s="57"/>
      <c r="F50" s="61"/>
      <c r="G50" s="61"/>
    </row>
    <row r="51" spans="1:7" ht="18" customHeight="1" x14ac:dyDescent="0.2">
      <c r="A51" s="56"/>
      <c r="B51" s="56"/>
      <c r="C51" s="56"/>
      <c r="D51" s="57"/>
      <c r="E51" s="57"/>
      <c r="F51" s="61"/>
      <c r="G51" s="61"/>
    </row>
    <row r="52" spans="1:7" ht="18" customHeight="1" x14ac:dyDescent="0.2">
      <c r="A52" s="56"/>
      <c r="B52" s="56"/>
      <c r="C52" s="56"/>
      <c r="D52" s="57"/>
      <c r="E52" s="57"/>
      <c r="F52" s="61"/>
      <c r="G52" s="61"/>
    </row>
    <row r="53" spans="1:7" ht="18" customHeight="1" x14ac:dyDescent="0.2">
      <c r="A53" s="56"/>
      <c r="B53" s="56"/>
      <c r="C53" s="56"/>
      <c r="D53" s="57"/>
      <c r="E53" s="57"/>
      <c r="F53" s="61"/>
      <c r="G53" s="61"/>
    </row>
    <row r="54" spans="1:7" ht="18" customHeight="1" x14ac:dyDescent="0.2">
      <c r="A54" s="56"/>
      <c r="B54" s="56"/>
      <c r="C54" s="56"/>
      <c r="D54" s="57"/>
      <c r="E54" s="57"/>
      <c r="F54" s="61"/>
      <c r="G54" s="61"/>
    </row>
    <row r="55" spans="1:7" ht="18" customHeight="1" x14ac:dyDescent="0.2">
      <c r="A55" s="56"/>
      <c r="B55" s="56"/>
      <c r="C55" s="56"/>
      <c r="D55" s="57"/>
      <c r="E55" s="57"/>
      <c r="F55" s="61"/>
      <c r="G55" s="61"/>
    </row>
    <row r="56" spans="1:7" ht="18" customHeight="1" x14ac:dyDescent="0.2">
      <c r="A56" s="56"/>
      <c r="B56" s="56"/>
      <c r="C56" s="56"/>
      <c r="D56" s="57"/>
      <c r="E56" s="57"/>
      <c r="F56" s="61"/>
      <c r="G56" s="61"/>
    </row>
    <row r="57" spans="1:7" ht="18" customHeight="1" x14ac:dyDescent="0.2">
      <c r="A57" s="56"/>
      <c r="B57" s="56"/>
      <c r="C57" s="56"/>
      <c r="D57" s="57"/>
      <c r="E57" s="57"/>
      <c r="F57" s="61"/>
      <c r="G57" s="61"/>
    </row>
    <row r="58" spans="1:7" ht="18" customHeight="1" x14ac:dyDescent="0.2">
      <c r="A58" s="56"/>
      <c r="B58" s="56"/>
      <c r="C58" s="56"/>
      <c r="D58" s="57"/>
      <c r="E58" s="57"/>
      <c r="F58" s="61"/>
      <c r="G58" s="61"/>
    </row>
    <row r="59" spans="1:7" ht="18" customHeight="1" x14ac:dyDescent="0.2">
      <c r="A59" s="56"/>
      <c r="B59" s="56"/>
      <c r="C59" s="56"/>
      <c r="D59" s="57"/>
      <c r="E59" s="57"/>
      <c r="F59" s="61"/>
      <c r="G59" s="61"/>
    </row>
    <row r="60" spans="1:7" ht="18" customHeight="1" x14ac:dyDescent="0.2">
      <c r="A60" s="56"/>
      <c r="B60" s="56"/>
      <c r="C60" s="56"/>
      <c r="D60" s="57"/>
      <c r="E60" s="57"/>
      <c r="F60" s="61"/>
      <c r="G60" s="61"/>
    </row>
    <row r="61" spans="1:7" ht="18" customHeight="1" x14ac:dyDescent="0.2">
      <c r="A61" s="56"/>
      <c r="B61" s="56"/>
      <c r="C61" s="56"/>
      <c r="D61" s="57"/>
      <c r="E61" s="57"/>
      <c r="F61" s="61"/>
      <c r="G61" s="61"/>
    </row>
    <row r="62" spans="1:7" ht="18" customHeight="1" x14ac:dyDescent="0.2">
      <c r="A62" s="56"/>
      <c r="B62" s="56"/>
      <c r="C62" s="56"/>
      <c r="D62" s="57"/>
      <c r="E62" s="57"/>
      <c r="F62" s="61"/>
      <c r="G62" s="61"/>
    </row>
    <row r="63" spans="1:7" ht="18" customHeight="1" x14ac:dyDescent="0.2">
      <c r="A63" s="56"/>
      <c r="B63" s="56"/>
      <c r="C63" s="56"/>
      <c r="D63" s="57"/>
      <c r="E63" s="57"/>
      <c r="F63" s="61"/>
      <c r="G63" s="61"/>
    </row>
    <row r="64" spans="1:7" ht="18" customHeight="1" x14ac:dyDescent="0.2">
      <c r="A64" s="56"/>
      <c r="B64" s="56"/>
      <c r="C64" s="56"/>
      <c r="D64" s="57"/>
      <c r="E64" s="57"/>
      <c r="F64" s="61"/>
      <c r="G64" s="61"/>
    </row>
    <row r="65" spans="1:7" ht="18" customHeight="1" x14ac:dyDescent="0.2">
      <c r="A65" s="56"/>
      <c r="B65" s="56"/>
      <c r="C65" s="56"/>
      <c r="D65" s="57"/>
      <c r="E65" s="57"/>
      <c r="F65" s="61"/>
      <c r="G65" s="61"/>
    </row>
    <row r="66" spans="1:7" ht="18" customHeight="1" x14ac:dyDescent="0.2">
      <c r="A66" s="56"/>
      <c r="B66" s="56"/>
      <c r="C66" s="56"/>
      <c r="D66" s="57"/>
      <c r="E66" s="57"/>
      <c r="F66" s="61"/>
      <c r="G66" s="61"/>
    </row>
    <row r="67" spans="1:7" ht="18" customHeight="1" x14ac:dyDescent="0.2">
      <c r="A67" s="56"/>
      <c r="B67" s="56"/>
      <c r="C67" s="56"/>
      <c r="D67" s="57"/>
      <c r="E67" s="57"/>
      <c r="F67" s="61"/>
      <c r="G67" s="61"/>
    </row>
    <row r="68" spans="1:7" ht="18" customHeight="1" x14ac:dyDescent="0.2">
      <c r="A68" s="56"/>
      <c r="B68" s="56"/>
      <c r="C68" s="56"/>
      <c r="D68" s="57"/>
      <c r="E68" s="57"/>
      <c r="F68" s="61"/>
      <c r="G68" s="61"/>
    </row>
    <row r="69" spans="1:7" ht="18" customHeight="1" x14ac:dyDescent="0.2">
      <c r="A69" s="56"/>
      <c r="B69" s="56"/>
      <c r="C69" s="56"/>
      <c r="D69" s="57"/>
      <c r="E69" s="57"/>
      <c r="F69" s="61"/>
      <c r="G69" s="61"/>
    </row>
    <row r="70" spans="1:7" ht="18" customHeight="1" x14ac:dyDescent="0.2">
      <c r="A70" s="56"/>
      <c r="B70" s="56"/>
      <c r="C70" s="56"/>
      <c r="D70" s="57"/>
      <c r="E70" s="57"/>
      <c r="F70" s="61"/>
      <c r="G70" s="61"/>
    </row>
    <row r="71" spans="1:7" ht="18" customHeight="1" x14ac:dyDescent="0.2">
      <c r="A71" s="56"/>
      <c r="B71" s="56"/>
      <c r="C71" s="56"/>
      <c r="D71" s="57"/>
      <c r="E71" s="57"/>
      <c r="F71" s="61"/>
      <c r="G71" s="61"/>
    </row>
    <row r="72" spans="1:7" ht="18" customHeight="1" x14ac:dyDescent="0.2">
      <c r="A72" s="56"/>
      <c r="B72" s="56"/>
      <c r="C72" s="56"/>
      <c r="D72" s="57"/>
      <c r="E72" s="57"/>
      <c r="F72" s="61"/>
      <c r="G72" s="61"/>
    </row>
    <row r="73" spans="1:7" ht="18" customHeight="1" x14ac:dyDescent="0.2">
      <c r="A73" s="56"/>
      <c r="B73" s="56"/>
      <c r="C73" s="56"/>
      <c r="D73" s="57"/>
      <c r="E73" s="57"/>
      <c r="F73" s="61"/>
      <c r="G73" s="61"/>
    </row>
    <row r="74" spans="1:7" ht="18" customHeight="1" x14ac:dyDescent="0.2">
      <c r="A74" s="56"/>
      <c r="B74" s="56"/>
      <c r="C74" s="56"/>
      <c r="D74" s="57"/>
      <c r="E74" s="57"/>
      <c r="F74" s="61"/>
      <c r="G74" s="61"/>
    </row>
    <row r="75" spans="1:7" ht="18" customHeight="1" x14ac:dyDescent="0.2">
      <c r="A75" s="56"/>
      <c r="B75" s="56"/>
      <c r="C75" s="56"/>
      <c r="D75" s="57"/>
      <c r="E75" s="57"/>
      <c r="F75" s="61"/>
      <c r="G75" s="61"/>
    </row>
    <row r="76" spans="1:7" ht="18" customHeight="1" x14ac:dyDescent="0.2">
      <c r="A76" s="56"/>
      <c r="B76" s="56"/>
      <c r="C76" s="56"/>
      <c r="D76" s="57"/>
      <c r="E76" s="57"/>
      <c r="F76" s="61"/>
      <c r="G76" s="61"/>
    </row>
    <row r="77" spans="1:7" ht="18" customHeight="1" x14ac:dyDescent="0.2">
      <c r="A77" s="56"/>
      <c r="B77" s="56"/>
      <c r="C77" s="56"/>
      <c r="D77" s="57"/>
      <c r="E77" s="57"/>
      <c r="F77" s="61"/>
      <c r="G77" s="61"/>
    </row>
    <row r="78" spans="1:7" ht="18" customHeight="1" x14ac:dyDescent="0.2">
      <c r="A78" s="56"/>
      <c r="B78" s="56"/>
      <c r="C78" s="56"/>
      <c r="D78" s="57"/>
      <c r="E78" s="57"/>
      <c r="F78" s="61"/>
      <c r="G78" s="61"/>
    </row>
    <row r="79" spans="1:7" ht="18" customHeight="1" x14ac:dyDescent="0.2">
      <c r="A79" s="56"/>
      <c r="B79" s="56"/>
      <c r="C79" s="56"/>
      <c r="D79" s="57"/>
      <c r="E79" s="57"/>
      <c r="F79" s="61"/>
      <c r="G79" s="61"/>
    </row>
    <row r="80" spans="1:7" ht="18" customHeight="1" x14ac:dyDescent="0.2">
      <c r="A80" s="56"/>
      <c r="B80" s="56"/>
      <c r="C80" s="56"/>
      <c r="D80" s="57"/>
      <c r="E80" s="57"/>
      <c r="F80" s="61"/>
      <c r="G80" s="61"/>
    </row>
    <row r="81" spans="1:7" ht="18" customHeight="1" x14ac:dyDescent="0.2">
      <c r="A81" s="56"/>
      <c r="B81" s="56"/>
      <c r="C81" s="56"/>
      <c r="D81" s="57"/>
      <c r="E81" s="57"/>
      <c r="F81" s="61"/>
      <c r="G81" s="61"/>
    </row>
    <row r="82" spans="1:7" ht="18" customHeight="1" x14ac:dyDescent="0.2">
      <c r="A82" s="56"/>
      <c r="B82" s="56"/>
      <c r="C82" s="56"/>
      <c r="D82" s="57"/>
      <c r="E82" s="57"/>
      <c r="F82" s="61"/>
      <c r="G82" s="61"/>
    </row>
    <row r="83" spans="1:7" ht="18" customHeight="1" x14ac:dyDescent="0.2">
      <c r="A83" s="56"/>
      <c r="B83" s="56"/>
      <c r="C83" s="56"/>
      <c r="D83" s="57"/>
      <c r="E83" s="57"/>
      <c r="F83" s="61"/>
      <c r="G83" s="61"/>
    </row>
    <row r="84" spans="1:7" ht="18" customHeight="1" x14ac:dyDescent="0.2">
      <c r="A84" s="56"/>
      <c r="B84" s="56"/>
      <c r="C84" s="56"/>
      <c r="D84" s="57"/>
      <c r="E84" s="57"/>
      <c r="F84" s="61"/>
      <c r="G84" s="61"/>
    </row>
    <row r="85" spans="1:7" ht="18" customHeight="1" x14ac:dyDescent="0.2">
      <c r="A85" s="56"/>
      <c r="B85" s="56"/>
      <c r="C85" s="56"/>
      <c r="D85" s="57"/>
      <c r="E85" s="57"/>
      <c r="F85" s="61"/>
      <c r="G85" s="61"/>
    </row>
    <row r="86" spans="1:7" ht="18" customHeight="1" x14ac:dyDescent="0.2">
      <c r="A86" s="56"/>
      <c r="B86" s="56"/>
      <c r="C86" s="56"/>
      <c r="D86" s="57"/>
      <c r="E86" s="57"/>
      <c r="F86" s="61"/>
      <c r="G86" s="61"/>
    </row>
    <row r="87" spans="1:7" ht="18" customHeight="1" x14ac:dyDescent="0.2">
      <c r="A87" s="56"/>
      <c r="B87" s="56"/>
      <c r="C87" s="56"/>
      <c r="D87" s="57"/>
      <c r="E87" s="57"/>
      <c r="F87" s="61"/>
      <c r="G87" s="61"/>
    </row>
    <row r="88" spans="1:7" ht="18" customHeight="1" x14ac:dyDescent="0.2">
      <c r="A88" s="56"/>
      <c r="B88" s="56"/>
      <c r="C88" s="56"/>
      <c r="D88" s="57"/>
      <c r="E88" s="57"/>
      <c r="F88" s="61"/>
      <c r="G88" s="61"/>
    </row>
    <row r="89" spans="1:7" ht="18" customHeight="1" x14ac:dyDescent="0.2">
      <c r="A89" s="56"/>
      <c r="B89" s="56"/>
      <c r="C89" s="56"/>
      <c r="D89" s="57"/>
      <c r="E89" s="57"/>
      <c r="F89" s="61"/>
      <c r="G89" s="61"/>
    </row>
    <row r="90" spans="1:7" ht="18" customHeight="1" x14ac:dyDescent="0.2">
      <c r="A90" s="56"/>
      <c r="B90" s="56"/>
      <c r="C90" s="56"/>
      <c r="D90" s="57"/>
      <c r="E90" s="57"/>
      <c r="F90" s="61"/>
      <c r="G90" s="61"/>
    </row>
    <row r="91" spans="1:7" ht="18" customHeight="1" x14ac:dyDescent="0.2">
      <c r="A91" s="56"/>
      <c r="B91" s="56"/>
      <c r="C91" s="56"/>
      <c r="D91" s="57"/>
      <c r="E91" s="57"/>
      <c r="F91" s="61"/>
      <c r="G91" s="61"/>
    </row>
    <row r="92" spans="1:7" ht="18" customHeight="1" x14ac:dyDescent="0.2">
      <c r="A92" s="56"/>
      <c r="B92" s="56"/>
      <c r="C92" s="56"/>
      <c r="D92" s="57"/>
      <c r="E92" s="57"/>
      <c r="F92" s="61"/>
      <c r="G92" s="61"/>
    </row>
    <row r="93" spans="1:7" ht="18" customHeight="1" x14ac:dyDescent="0.2">
      <c r="A93" s="56"/>
      <c r="B93" s="56"/>
      <c r="C93" s="56"/>
      <c r="D93" s="57"/>
      <c r="E93" s="57"/>
      <c r="F93" s="61"/>
      <c r="G93" s="61"/>
    </row>
    <row r="94" spans="1:7" ht="18" customHeight="1" x14ac:dyDescent="0.2">
      <c r="A94" s="56"/>
      <c r="B94" s="56"/>
      <c r="C94" s="56"/>
      <c r="D94" s="57"/>
      <c r="E94" s="57"/>
      <c r="F94" s="61"/>
      <c r="G94" s="61"/>
    </row>
    <row r="95" spans="1:7" ht="18" customHeight="1" x14ac:dyDescent="0.2">
      <c r="A95" s="56"/>
      <c r="B95" s="56"/>
      <c r="C95" s="56"/>
      <c r="D95" s="57"/>
      <c r="E95" s="57"/>
      <c r="F95" s="61"/>
      <c r="G95" s="61"/>
    </row>
    <row r="96" spans="1:7" ht="18" customHeight="1" x14ac:dyDescent="0.2">
      <c r="A96" s="56"/>
      <c r="B96" s="56"/>
      <c r="C96" s="56"/>
      <c r="D96" s="57"/>
      <c r="E96" s="57"/>
      <c r="F96" s="61"/>
      <c r="G96" s="61"/>
    </row>
    <row r="97" spans="1:7" ht="18" customHeight="1" x14ac:dyDescent="0.2">
      <c r="A97" s="56"/>
      <c r="B97" s="56"/>
      <c r="C97" s="56"/>
      <c r="D97" s="57"/>
      <c r="E97" s="57"/>
      <c r="F97" s="61"/>
      <c r="G97" s="61"/>
    </row>
    <row r="98" spans="1:7" ht="18" customHeight="1" x14ac:dyDescent="0.2">
      <c r="A98" s="56"/>
      <c r="B98" s="56"/>
      <c r="C98" s="56"/>
      <c r="D98" s="57"/>
      <c r="E98" s="57"/>
      <c r="F98" s="61"/>
      <c r="G98" s="61"/>
    </row>
    <row r="99" spans="1:7" ht="18" customHeight="1" x14ac:dyDescent="0.2">
      <c r="A99" s="56"/>
      <c r="B99" s="56"/>
      <c r="C99" s="56"/>
      <c r="D99" s="57"/>
      <c r="E99" s="57"/>
      <c r="F99" s="61"/>
      <c r="G99" s="61"/>
    </row>
    <row r="100" spans="1:7" ht="18" customHeight="1" x14ac:dyDescent="0.2">
      <c r="A100" s="56"/>
      <c r="B100" s="56"/>
      <c r="C100" s="56"/>
      <c r="D100" s="57"/>
      <c r="E100" s="57"/>
      <c r="F100" s="61"/>
      <c r="G100" s="61"/>
    </row>
  </sheetData>
  <sheetProtection algorithmName="SHA-512" hashValue="tc/qYxzJ4460hJPUQfEw44W36qQ1ozPh/2u68YUe/kRb1eD5escDCwMsTC4byxZmyPwis0dN6gFbXrumVGOwPA==" saltValue="0qtZyGHXyhQ09gUF9MGRfQ==" spinCount="100000" sheet="1" selectLockedCells="1"/>
  <protectedRanges>
    <protectedRange password="809B" sqref="D22:E27" name="Info1_1" securityDescriptor="O:WDG:WDD:(A;;CC;;;WD)"/>
  </protectedRanges>
  <mergeCells count="4">
    <mergeCell ref="B9:E9"/>
    <mergeCell ref="B10:E10"/>
    <mergeCell ref="D15:F15"/>
    <mergeCell ref="A15:C15"/>
  </mergeCells>
  <phoneticPr fontId="0" type="noConversion"/>
  <dataValidations count="1">
    <dataValidation showInputMessage="1" showErrorMessage="1" sqref="C18" xr:uid="{A05F10AC-FAFF-465B-9257-EC0112303B64}"/>
  </dataValidations>
  <pageMargins left="0.45" right="0.43" top="0.39" bottom="0.22" header="0.37" footer="0.26"/>
  <pageSetup paperSize="9" scale="60" orientation="landscape" horizontalDpi="300" verticalDpi="300" r:id="rId1"/>
  <headerFooter alignWithMargins="0">
    <oddHeader>&amp;R&amp;"Arial,Italic"&amp;9&amp;A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94F82340-45E5-492E-B321-30A2B81585EA}">
          <x14:formula1>
            <xm:f>'Reference Sheet'!$B$2:$B$4</xm:f>
          </x14:formula1>
          <xm:sqref>B18:B100</xm:sqref>
        </x14:dataValidation>
        <x14:dataValidation type="list" allowBlank="1" showInputMessage="1" showErrorMessage="1" xr:uid="{0C09E5FE-23EA-45B0-B166-55451847DA46}">
          <x14:formula1>
            <xm:f>'Reference Sheet'!$O$3:$O$5</xm:f>
          </x14:formula1>
          <xm:sqref>D15:F15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5"/>
  <sheetViews>
    <sheetView zoomScale="90" zoomScaleNormal="90" workbookViewId="0">
      <selection activeCell="O3" sqref="O3"/>
    </sheetView>
  </sheetViews>
  <sheetFormatPr defaultRowHeight="12.75" x14ac:dyDescent="0.2"/>
  <cols>
    <col min="1" max="1" width="29.7109375" bestFit="1" customWidth="1"/>
    <col min="2" max="2" width="83.5703125" customWidth="1"/>
    <col min="3" max="3" width="15" customWidth="1"/>
    <col min="4" max="4" width="12.5703125" customWidth="1"/>
    <col min="15" max="15" width="21.85546875" bestFit="1" customWidth="1"/>
    <col min="16" max="16" width="11.140625" customWidth="1"/>
    <col min="17" max="17" width="11.5703125" bestFit="1" customWidth="1"/>
    <col min="18" max="18" width="15.5703125" bestFit="1" customWidth="1"/>
  </cols>
  <sheetData>
    <row r="1" spans="1:15" ht="15.75" x14ac:dyDescent="0.25">
      <c r="A1" s="2" t="s">
        <v>40</v>
      </c>
      <c r="B1" s="2" t="s">
        <v>41</v>
      </c>
      <c r="C1" s="2" t="s">
        <v>42</v>
      </c>
      <c r="D1" s="2" t="s">
        <v>43</v>
      </c>
      <c r="E1" s="2" t="s">
        <v>44</v>
      </c>
      <c r="G1" s="1" t="s">
        <v>45</v>
      </c>
      <c r="O1" s="1" t="s">
        <v>46</v>
      </c>
    </row>
    <row r="2" spans="1:15" x14ac:dyDescent="0.2">
      <c r="A2" s="16" t="s">
        <v>47</v>
      </c>
      <c r="B2" s="16" t="s">
        <v>21</v>
      </c>
      <c r="C2" s="16" t="s">
        <v>47</v>
      </c>
      <c r="D2" s="6">
        <v>22</v>
      </c>
      <c r="E2" s="3" t="s">
        <v>48</v>
      </c>
      <c r="G2" t="s">
        <v>49</v>
      </c>
      <c r="O2" t="s">
        <v>50</v>
      </c>
    </row>
    <row r="3" spans="1:15" x14ac:dyDescent="0.2">
      <c r="A3" s="16" t="s">
        <v>51</v>
      </c>
      <c r="B3" s="16" t="s">
        <v>22</v>
      </c>
      <c r="C3" s="16" t="s">
        <v>52</v>
      </c>
      <c r="D3" s="6">
        <v>547.14</v>
      </c>
      <c r="E3" s="3" t="s">
        <v>48</v>
      </c>
      <c r="G3" t="s">
        <v>53</v>
      </c>
      <c r="O3" s="63" t="s">
        <v>36</v>
      </c>
    </row>
    <row r="4" spans="1:15" x14ac:dyDescent="0.2">
      <c r="A4" s="16" t="s">
        <v>51</v>
      </c>
      <c r="B4" s="16" t="s">
        <v>23</v>
      </c>
      <c r="C4" s="16" t="s">
        <v>54</v>
      </c>
      <c r="D4" s="6">
        <v>2696</v>
      </c>
      <c r="E4" s="3" t="s">
        <v>48</v>
      </c>
      <c r="G4" t="s">
        <v>55</v>
      </c>
      <c r="O4" t="s">
        <v>56</v>
      </c>
    </row>
    <row r="5" spans="1:15" x14ac:dyDescent="0.2">
      <c r="A5" s="16"/>
      <c r="B5" s="16"/>
      <c r="C5" s="16"/>
      <c r="D5" s="6"/>
      <c r="E5" s="3"/>
      <c r="G5" t="s">
        <v>57</v>
      </c>
      <c r="O5" t="s">
        <v>58</v>
      </c>
    </row>
    <row r="6" spans="1:15" x14ac:dyDescent="0.2">
      <c r="A6" s="16"/>
      <c r="B6" s="16"/>
      <c r="C6" s="16"/>
      <c r="D6" s="6"/>
      <c r="E6" s="3"/>
      <c r="G6" t="s">
        <v>59</v>
      </c>
    </row>
    <row r="7" spans="1:15" x14ac:dyDescent="0.2">
      <c r="A7" s="16"/>
      <c r="B7" s="16"/>
      <c r="C7" s="16"/>
      <c r="D7" s="8"/>
      <c r="E7" s="3"/>
      <c r="G7" t="s">
        <v>60</v>
      </c>
    </row>
    <row r="8" spans="1:15" x14ac:dyDescent="0.2">
      <c r="A8" s="16"/>
      <c r="B8" s="16"/>
      <c r="C8" s="16"/>
      <c r="D8" s="8"/>
      <c r="E8" s="3"/>
      <c r="G8" t="s">
        <v>61</v>
      </c>
    </row>
    <row r="9" spans="1:15" x14ac:dyDescent="0.2">
      <c r="A9" s="16"/>
      <c r="B9" s="16"/>
      <c r="C9" s="16"/>
      <c r="D9" s="6"/>
      <c r="E9" s="3"/>
      <c r="G9" t="s">
        <v>62</v>
      </c>
    </row>
    <row r="10" spans="1:15" x14ac:dyDescent="0.2">
      <c r="A10" s="16"/>
      <c r="B10" s="16"/>
      <c r="C10" s="16"/>
      <c r="D10" s="6"/>
      <c r="E10" s="3"/>
      <c r="G10" t="s">
        <v>63</v>
      </c>
    </row>
    <row r="11" spans="1:15" x14ac:dyDescent="0.2">
      <c r="A11" s="16"/>
      <c r="B11" s="16"/>
      <c r="C11" s="16"/>
      <c r="D11" s="6"/>
      <c r="E11" s="3"/>
      <c r="G11" t="s">
        <v>64</v>
      </c>
    </row>
    <row r="12" spans="1:15" x14ac:dyDescent="0.2">
      <c r="A12" s="16"/>
      <c r="B12" s="16"/>
      <c r="C12" s="16"/>
      <c r="D12" s="6"/>
      <c r="E12" s="3"/>
      <c r="G12" t="s">
        <v>65</v>
      </c>
    </row>
    <row r="13" spans="1:15" x14ac:dyDescent="0.2">
      <c r="A13" s="2" t="s">
        <v>66</v>
      </c>
      <c r="B13" s="2" t="s">
        <v>67</v>
      </c>
      <c r="D13" s="6"/>
      <c r="E13" s="3"/>
      <c r="G13" t="s">
        <v>68</v>
      </c>
    </row>
    <row r="14" spans="1:15" x14ac:dyDescent="0.2">
      <c r="A14" s="17" t="s">
        <v>36</v>
      </c>
      <c r="B14" s="17" t="s">
        <v>69</v>
      </c>
      <c r="D14" s="6"/>
      <c r="E14" s="3"/>
      <c r="G14" t="s">
        <v>70</v>
      </c>
    </row>
    <row r="15" spans="1:15" x14ac:dyDescent="0.2">
      <c r="A15" s="17" t="s">
        <v>4</v>
      </c>
      <c r="B15" s="17" t="s">
        <v>71</v>
      </c>
      <c r="D15" s="6"/>
      <c r="E15" s="3"/>
      <c r="G15" t="s">
        <v>72</v>
      </c>
    </row>
    <row r="16" spans="1:15" x14ac:dyDescent="0.2">
      <c r="A16" s="17" t="s">
        <v>73</v>
      </c>
      <c r="B16" s="17" t="s">
        <v>74</v>
      </c>
      <c r="C16" s="16"/>
      <c r="D16" s="6"/>
      <c r="E16" s="3"/>
      <c r="G16" t="s">
        <v>75</v>
      </c>
    </row>
    <row r="17" spans="1:7" x14ac:dyDescent="0.2">
      <c r="A17" s="17" t="s">
        <v>76</v>
      </c>
      <c r="B17" s="17" t="s">
        <v>74</v>
      </c>
      <c r="C17" s="16"/>
      <c r="D17" s="6"/>
      <c r="E17" s="3"/>
      <c r="G17" t="s">
        <v>77</v>
      </c>
    </row>
    <row r="18" spans="1:7" x14ac:dyDescent="0.2">
      <c r="C18" s="16"/>
      <c r="D18" s="6"/>
      <c r="E18" s="3"/>
      <c r="G18" t="s">
        <v>78</v>
      </c>
    </row>
    <row r="19" spans="1:7" x14ac:dyDescent="0.2">
      <c r="C19" s="16"/>
      <c r="D19" s="6"/>
      <c r="E19" s="3"/>
      <c r="G19" t="s">
        <v>79</v>
      </c>
    </row>
    <row r="20" spans="1:7" x14ac:dyDescent="0.2">
      <c r="A20" t="s">
        <v>80</v>
      </c>
      <c r="C20" s="16"/>
      <c r="D20" s="6"/>
      <c r="E20" s="3"/>
      <c r="G20" t="s">
        <v>81</v>
      </c>
    </row>
    <row r="21" spans="1:7" x14ac:dyDescent="0.2">
      <c r="A21" t="s">
        <v>82</v>
      </c>
      <c r="C21" s="16"/>
      <c r="D21" s="6"/>
      <c r="E21" s="3"/>
      <c r="G21" t="s">
        <v>83</v>
      </c>
    </row>
    <row r="22" spans="1:7" x14ac:dyDescent="0.2">
      <c r="C22" s="16"/>
      <c r="D22" s="6"/>
      <c r="E22" s="3"/>
      <c r="G22" t="s">
        <v>84</v>
      </c>
    </row>
    <row r="23" spans="1:7" x14ac:dyDescent="0.2">
      <c r="C23" s="16"/>
      <c r="D23" s="6"/>
      <c r="E23" s="3"/>
      <c r="G23" t="s">
        <v>85</v>
      </c>
    </row>
    <row r="24" spans="1:7" x14ac:dyDescent="0.2">
      <c r="C24" s="16"/>
      <c r="D24" s="6"/>
      <c r="E24" s="3"/>
      <c r="G24" t="s">
        <v>86</v>
      </c>
    </row>
    <row r="25" spans="1:7" x14ac:dyDescent="0.2">
      <c r="C25" s="16"/>
      <c r="D25" s="4"/>
      <c r="E25" s="3"/>
      <c r="G25" t="s">
        <v>87</v>
      </c>
    </row>
    <row r="26" spans="1:7" x14ac:dyDescent="0.2">
      <c r="C26" s="16"/>
      <c r="D26" s="6"/>
      <c r="E26" s="3"/>
      <c r="G26" t="s">
        <v>88</v>
      </c>
    </row>
    <row r="27" spans="1:7" x14ac:dyDescent="0.2">
      <c r="C27" s="16"/>
      <c r="D27" s="6"/>
      <c r="E27" s="3"/>
      <c r="G27" t="s">
        <v>89</v>
      </c>
    </row>
    <row r="28" spans="1:7" x14ac:dyDescent="0.2">
      <c r="C28" s="16"/>
      <c r="D28" s="6"/>
      <c r="E28" s="3"/>
      <c r="G28" t="s">
        <v>90</v>
      </c>
    </row>
    <row r="29" spans="1:7" x14ac:dyDescent="0.2">
      <c r="C29" s="16"/>
      <c r="D29" s="6"/>
      <c r="E29" s="3"/>
      <c r="G29" t="s">
        <v>91</v>
      </c>
    </row>
    <row r="30" spans="1:7" x14ac:dyDescent="0.2">
      <c r="C30" s="16"/>
      <c r="D30" s="6"/>
      <c r="E30" s="3"/>
      <c r="G30" t="s">
        <v>92</v>
      </c>
    </row>
    <row r="31" spans="1:7" x14ac:dyDescent="0.2">
      <c r="A31" s="16"/>
      <c r="B31" s="16"/>
      <c r="C31" s="16"/>
      <c r="D31" s="6"/>
      <c r="E31" s="3"/>
      <c r="G31" t="s">
        <v>93</v>
      </c>
    </row>
    <row r="32" spans="1:7" x14ac:dyDescent="0.2">
      <c r="A32" s="16"/>
      <c r="B32" s="16"/>
      <c r="C32" s="16"/>
      <c r="D32" s="6"/>
      <c r="E32" s="3"/>
      <c r="G32" t="s">
        <v>94</v>
      </c>
    </row>
    <row r="33" spans="1:7" x14ac:dyDescent="0.2">
      <c r="A33" s="16"/>
      <c r="B33" s="16"/>
      <c r="C33" s="16"/>
      <c r="D33" s="6"/>
      <c r="E33" s="3"/>
      <c r="G33" t="s">
        <v>95</v>
      </c>
    </row>
    <row r="34" spans="1:7" x14ac:dyDescent="0.2">
      <c r="A34" s="16"/>
      <c r="B34" s="16"/>
      <c r="C34" s="16"/>
      <c r="D34" s="6"/>
      <c r="E34" s="3"/>
      <c r="G34" t="s">
        <v>96</v>
      </c>
    </row>
    <row r="35" spans="1:7" x14ac:dyDescent="0.2">
      <c r="A35" s="16"/>
      <c r="B35" s="16"/>
      <c r="C35" s="16"/>
      <c r="D35" s="4"/>
      <c r="E35" s="3"/>
      <c r="G35" t="s">
        <v>97</v>
      </c>
    </row>
    <row r="36" spans="1:7" x14ac:dyDescent="0.2">
      <c r="A36" s="16"/>
      <c r="B36" s="16"/>
      <c r="C36" s="16"/>
      <c r="D36" s="6"/>
      <c r="E36" s="3"/>
      <c r="G36" t="s">
        <v>98</v>
      </c>
    </row>
    <row r="37" spans="1:7" x14ac:dyDescent="0.2">
      <c r="A37" s="16"/>
      <c r="B37" s="16"/>
      <c r="C37" s="16"/>
      <c r="D37" s="6"/>
      <c r="E37" s="3"/>
      <c r="G37" t="s">
        <v>99</v>
      </c>
    </row>
    <row r="38" spans="1:7" x14ac:dyDescent="0.2">
      <c r="G38" t="s">
        <v>100</v>
      </c>
    </row>
    <row r="39" spans="1:7" x14ac:dyDescent="0.2">
      <c r="G39" t="s">
        <v>101</v>
      </c>
    </row>
    <row r="40" spans="1:7" x14ac:dyDescent="0.2">
      <c r="G40" t="s">
        <v>102</v>
      </c>
    </row>
    <row r="41" spans="1:7" x14ac:dyDescent="0.2">
      <c r="G41" t="s">
        <v>103</v>
      </c>
    </row>
    <row r="42" spans="1:7" x14ac:dyDescent="0.2">
      <c r="G42" t="s">
        <v>104</v>
      </c>
    </row>
    <row r="43" spans="1:7" x14ac:dyDescent="0.2">
      <c r="G43" t="s">
        <v>105</v>
      </c>
    </row>
    <row r="44" spans="1:7" x14ac:dyDescent="0.2">
      <c r="G44" t="s">
        <v>106</v>
      </c>
    </row>
    <row r="45" spans="1:7" x14ac:dyDescent="0.2">
      <c r="G45" t="s">
        <v>107</v>
      </c>
    </row>
    <row r="46" spans="1:7" x14ac:dyDescent="0.2">
      <c r="G46" t="s">
        <v>108</v>
      </c>
    </row>
    <row r="47" spans="1:7" x14ac:dyDescent="0.2">
      <c r="G47" t="s">
        <v>109</v>
      </c>
    </row>
    <row r="48" spans="1:7" x14ac:dyDescent="0.2">
      <c r="G48" t="s">
        <v>110</v>
      </c>
    </row>
    <row r="49" spans="3:7" x14ac:dyDescent="0.2">
      <c r="G49" t="s">
        <v>111</v>
      </c>
    </row>
    <row r="50" spans="3:7" x14ac:dyDescent="0.2">
      <c r="G50" t="s">
        <v>112</v>
      </c>
    </row>
    <row r="51" spans="3:7" x14ac:dyDescent="0.2">
      <c r="G51" t="s">
        <v>113</v>
      </c>
    </row>
    <row r="52" spans="3:7" x14ac:dyDescent="0.2">
      <c r="G52" t="s">
        <v>114</v>
      </c>
    </row>
    <row r="53" spans="3:7" x14ac:dyDescent="0.2">
      <c r="G53" t="s">
        <v>115</v>
      </c>
    </row>
    <row r="54" spans="3:7" x14ac:dyDescent="0.2">
      <c r="G54" t="s">
        <v>116</v>
      </c>
    </row>
    <row r="55" spans="3:7" x14ac:dyDescent="0.2">
      <c r="G55" t="s">
        <v>117</v>
      </c>
    </row>
    <row r="56" spans="3:7" x14ac:dyDescent="0.2">
      <c r="C56" s="2"/>
      <c r="G56" t="s">
        <v>118</v>
      </c>
    </row>
    <row r="57" spans="3:7" x14ac:dyDescent="0.2">
      <c r="C57" s="17"/>
      <c r="G57" t="s">
        <v>119</v>
      </c>
    </row>
    <row r="58" spans="3:7" x14ac:dyDescent="0.2">
      <c r="C58" s="17"/>
      <c r="G58" t="s">
        <v>120</v>
      </c>
    </row>
    <row r="59" spans="3:7" x14ac:dyDescent="0.2">
      <c r="C59" s="17"/>
      <c r="G59" t="s">
        <v>121</v>
      </c>
    </row>
    <row r="60" spans="3:7" x14ac:dyDescent="0.2">
      <c r="C60" s="17"/>
      <c r="G60" t="s">
        <v>122</v>
      </c>
    </row>
    <row r="61" spans="3:7" x14ac:dyDescent="0.2">
      <c r="G61" t="s">
        <v>123</v>
      </c>
    </row>
    <row r="62" spans="3:7" x14ac:dyDescent="0.2">
      <c r="G62" t="s">
        <v>124</v>
      </c>
    </row>
    <row r="63" spans="3:7" x14ac:dyDescent="0.2">
      <c r="G63" t="s">
        <v>125</v>
      </c>
    </row>
    <row r="64" spans="3:7" x14ac:dyDescent="0.2">
      <c r="G64" t="s">
        <v>126</v>
      </c>
    </row>
    <row r="65" spans="7:7" x14ac:dyDescent="0.2">
      <c r="G65" t="s">
        <v>127</v>
      </c>
    </row>
    <row r="66" spans="7:7" x14ac:dyDescent="0.2">
      <c r="G66" t="s">
        <v>128</v>
      </c>
    </row>
    <row r="67" spans="7:7" x14ac:dyDescent="0.2">
      <c r="G67" t="s">
        <v>129</v>
      </c>
    </row>
    <row r="68" spans="7:7" x14ac:dyDescent="0.2">
      <c r="G68" t="s">
        <v>130</v>
      </c>
    </row>
    <row r="69" spans="7:7" x14ac:dyDescent="0.2">
      <c r="G69" t="s">
        <v>131</v>
      </c>
    </row>
    <row r="70" spans="7:7" x14ac:dyDescent="0.2">
      <c r="G70" t="s">
        <v>132</v>
      </c>
    </row>
    <row r="71" spans="7:7" x14ac:dyDescent="0.2">
      <c r="G71" t="s">
        <v>133</v>
      </c>
    </row>
    <row r="72" spans="7:7" x14ac:dyDescent="0.2">
      <c r="G72" t="s">
        <v>134</v>
      </c>
    </row>
    <row r="73" spans="7:7" x14ac:dyDescent="0.2">
      <c r="G73" t="s">
        <v>135</v>
      </c>
    </row>
    <row r="74" spans="7:7" x14ac:dyDescent="0.2">
      <c r="G74" t="s">
        <v>136</v>
      </c>
    </row>
    <row r="75" spans="7:7" x14ac:dyDescent="0.2">
      <c r="G75" t="s">
        <v>137</v>
      </c>
    </row>
    <row r="76" spans="7:7" x14ac:dyDescent="0.2">
      <c r="G76" t="s">
        <v>138</v>
      </c>
    </row>
    <row r="77" spans="7:7" x14ac:dyDescent="0.2">
      <c r="G77" t="s">
        <v>139</v>
      </c>
    </row>
    <row r="78" spans="7:7" x14ac:dyDescent="0.2">
      <c r="G78" t="s">
        <v>140</v>
      </c>
    </row>
    <row r="79" spans="7:7" x14ac:dyDescent="0.2">
      <c r="G79" t="s">
        <v>141</v>
      </c>
    </row>
    <row r="80" spans="7:7" x14ac:dyDescent="0.2">
      <c r="G80" t="s">
        <v>142</v>
      </c>
    </row>
    <row r="81" spans="7:7" x14ac:dyDescent="0.2">
      <c r="G81" t="s">
        <v>143</v>
      </c>
    </row>
    <row r="82" spans="7:7" x14ac:dyDescent="0.2">
      <c r="G82" t="s">
        <v>144</v>
      </c>
    </row>
    <row r="83" spans="7:7" x14ac:dyDescent="0.2">
      <c r="G83" t="s">
        <v>145</v>
      </c>
    </row>
    <row r="84" spans="7:7" x14ac:dyDescent="0.2">
      <c r="G84" t="s">
        <v>146</v>
      </c>
    </row>
    <row r="85" spans="7:7" x14ac:dyDescent="0.2">
      <c r="G85" t="s">
        <v>147</v>
      </c>
    </row>
    <row r="86" spans="7:7" x14ac:dyDescent="0.2">
      <c r="G86" t="s">
        <v>148</v>
      </c>
    </row>
    <row r="87" spans="7:7" x14ac:dyDescent="0.2">
      <c r="G87" t="s">
        <v>149</v>
      </c>
    </row>
    <row r="88" spans="7:7" x14ac:dyDescent="0.2">
      <c r="G88" t="s">
        <v>150</v>
      </c>
    </row>
    <row r="89" spans="7:7" x14ac:dyDescent="0.2">
      <c r="G89" t="s">
        <v>151</v>
      </c>
    </row>
    <row r="90" spans="7:7" x14ac:dyDescent="0.2">
      <c r="G90" t="s">
        <v>152</v>
      </c>
    </row>
    <row r="91" spans="7:7" x14ac:dyDescent="0.2">
      <c r="G91" t="s">
        <v>153</v>
      </c>
    </row>
    <row r="92" spans="7:7" x14ac:dyDescent="0.2">
      <c r="G92" t="s">
        <v>154</v>
      </c>
    </row>
    <row r="93" spans="7:7" x14ac:dyDescent="0.2">
      <c r="G93" t="s">
        <v>155</v>
      </c>
    </row>
    <row r="94" spans="7:7" x14ac:dyDescent="0.2">
      <c r="G94" t="s">
        <v>156</v>
      </c>
    </row>
    <row r="95" spans="7:7" x14ac:dyDescent="0.2">
      <c r="G95" t="s">
        <v>157</v>
      </c>
    </row>
    <row r="96" spans="7:7" x14ac:dyDescent="0.2">
      <c r="G96" t="s">
        <v>158</v>
      </c>
    </row>
    <row r="97" spans="7:7" x14ac:dyDescent="0.2">
      <c r="G97" t="s">
        <v>159</v>
      </c>
    </row>
    <row r="98" spans="7:7" x14ac:dyDescent="0.2">
      <c r="G98" t="s">
        <v>160</v>
      </c>
    </row>
    <row r="99" spans="7:7" x14ac:dyDescent="0.2">
      <c r="G99" t="s">
        <v>161</v>
      </c>
    </row>
    <row r="100" spans="7:7" x14ac:dyDescent="0.2">
      <c r="G100" t="s">
        <v>162</v>
      </c>
    </row>
    <row r="101" spans="7:7" x14ac:dyDescent="0.2">
      <c r="G101" t="s">
        <v>163</v>
      </c>
    </row>
    <row r="102" spans="7:7" x14ac:dyDescent="0.2">
      <c r="G102" t="s">
        <v>164</v>
      </c>
    </row>
    <row r="103" spans="7:7" x14ac:dyDescent="0.2">
      <c r="G103" t="s">
        <v>165</v>
      </c>
    </row>
    <row r="104" spans="7:7" x14ac:dyDescent="0.2">
      <c r="G104" t="s">
        <v>166</v>
      </c>
    </row>
    <row r="105" spans="7:7" x14ac:dyDescent="0.2">
      <c r="G105" t="s">
        <v>167</v>
      </c>
    </row>
    <row r="106" spans="7:7" x14ac:dyDescent="0.2">
      <c r="G106" t="s">
        <v>168</v>
      </c>
    </row>
    <row r="107" spans="7:7" x14ac:dyDescent="0.2">
      <c r="G107" t="s">
        <v>169</v>
      </c>
    </row>
    <row r="108" spans="7:7" x14ac:dyDescent="0.2">
      <c r="G108" t="s">
        <v>170</v>
      </c>
    </row>
    <row r="109" spans="7:7" x14ac:dyDescent="0.2">
      <c r="G109" t="s">
        <v>171</v>
      </c>
    </row>
    <row r="110" spans="7:7" x14ac:dyDescent="0.2">
      <c r="G110" t="s">
        <v>172</v>
      </c>
    </row>
    <row r="111" spans="7:7" x14ac:dyDescent="0.2">
      <c r="G111" t="s">
        <v>173</v>
      </c>
    </row>
    <row r="112" spans="7:7" x14ac:dyDescent="0.2">
      <c r="G112" t="s">
        <v>174</v>
      </c>
    </row>
    <row r="113" spans="7:7" x14ac:dyDescent="0.2">
      <c r="G113" t="s">
        <v>175</v>
      </c>
    </row>
    <row r="114" spans="7:7" x14ac:dyDescent="0.2">
      <c r="G114" t="s">
        <v>176</v>
      </c>
    </row>
    <row r="115" spans="7:7" x14ac:dyDescent="0.2">
      <c r="G115" t="s">
        <v>177</v>
      </c>
    </row>
    <row r="116" spans="7:7" x14ac:dyDescent="0.2">
      <c r="G116" t="s">
        <v>178</v>
      </c>
    </row>
    <row r="117" spans="7:7" x14ac:dyDescent="0.2">
      <c r="G117" t="s">
        <v>179</v>
      </c>
    </row>
    <row r="118" spans="7:7" x14ac:dyDescent="0.2">
      <c r="G118" t="s">
        <v>180</v>
      </c>
    </row>
    <row r="119" spans="7:7" x14ac:dyDescent="0.2">
      <c r="G119" t="s">
        <v>181</v>
      </c>
    </row>
    <row r="120" spans="7:7" x14ac:dyDescent="0.2">
      <c r="G120" t="s">
        <v>182</v>
      </c>
    </row>
    <row r="121" spans="7:7" x14ac:dyDescent="0.2">
      <c r="G121" t="s">
        <v>183</v>
      </c>
    </row>
    <row r="122" spans="7:7" x14ac:dyDescent="0.2">
      <c r="G122" t="s">
        <v>184</v>
      </c>
    </row>
    <row r="123" spans="7:7" x14ac:dyDescent="0.2">
      <c r="G123" t="s">
        <v>185</v>
      </c>
    </row>
    <row r="124" spans="7:7" x14ac:dyDescent="0.2">
      <c r="G124" t="s">
        <v>186</v>
      </c>
    </row>
    <row r="125" spans="7:7" x14ac:dyDescent="0.2">
      <c r="G125" t="s">
        <v>187</v>
      </c>
    </row>
    <row r="126" spans="7:7" x14ac:dyDescent="0.2">
      <c r="G126" t="s">
        <v>188</v>
      </c>
    </row>
    <row r="127" spans="7:7" x14ac:dyDescent="0.2">
      <c r="G127" t="s">
        <v>189</v>
      </c>
    </row>
    <row r="128" spans="7:7" x14ac:dyDescent="0.2">
      <c r="G128" t="s">
        <v>190</v>
      </c>
    </row>
    <row r="129" spans="7:7" x14ac:dyDescent="0.2">
      <c r="G129" t="s">
        <v>191</v>
      </c>
    </row>
    <row r="130" spans="7:7" x14ac:dyDescent="0.2">
      <c r="G130" t="s">
        <v>192</v>
      </c>
    </row>
    <row r="131" spans="7:7" x14ac:dyDescent="0.2">
      <c r="G131" t="s">
        <v>193</v>
      </c>
    </row>
    <row r="132" spans="7:7" x14ac:dyDescent="0.2">
      <c r="G132" t="s">
        <v>194</v>
      </c>
    </row>
    <row r="133" spans="7:7" x14ac:dyDescent="0.2">
      <c r="G133" t="s">
        <v>195</v>
      </c>
    </row>
    <row r="134" spans="7:7" x14ac:dyDescent="0.2">
      <c r="G134" t="s">
        <v>196</v>
      </c>
    </row>
    <row r="135" spans="7:7" x14ac:dyDescent="0.2">
      <c r="G135" t="s">
        <v>197</v>
      </c>
    </row>
    <row r="136" spans="7:7" x14ac:dyDescent="0.2">
      <c r="G136" t="s">
        <v>198</v>
      </c>
    </row>
    <row r="137" spans="7:7" x14ac:dyDescent="0.2">
      <c r="G137" t="s">
        <v>199</v>
      </c>
    </row>
    <row r="138" spans="7:7" x14ac:dyDescent="0.2">
      <c r="G138" t="s">
        <v>200</v>
      </c>
    </row>
    <row r="139" spans="7:7" x14ac:dyDescent="0.2">
      <c r="G139" t="s">
        <v>201</v>
      </c>
    </row>
    <row r="140" spans="7:7" x14ac:dyDescent="0.2">
      <c r="G140" t="s">
        <v>202</v>
      </c>
    </row>
    <row r="141" spans="7:7" x14ac:dyDescent="0.2">
      <c r="G141" t="s">
        <v>203</v>
      </c>
    </row>
    <row r="142" spans="7:7" x14ac:dyDescent="0.2">
      <c r="G142" t="s">
        <v>204</v>
      </c>
    </row>
    <row r="143" spans="7:7" x14ac:dyDescent="0.2">
      <c r="G143" t="s">
        <v>205</v>
      </c>
    </row>
    <row r="144" spans="7:7" x14ac:dyDescent="0.2">
      <c r="G144" t="s">
        <v>206</v>
      </c>
    </row>
    <row r="145" spans="7:7" x14ac:dyDescent="0.2">
      <c r="G145" t="s">
        <v>207</v>
      </c>
    </row>
    <row r="146" spans="7:7" x14ac:dyDescent="0.2">
      <c r="G146" t="s">
        <v>208</v>
      </c>
    </row>
    <row r="147" spans="7:7" x14ac:dyDescent="0.2">
      <c r="G147" t="s">
        <v>209</v>
      </c>
    </row>
    <row r="148" spans="7:7" x14ac:dyDescent="0.2">
      <c r="G148" t="s">
        <v>210</v>
      </c>
    </row>
    <row r="149" spans="7:7" x14ac:dyDescent="0.2">
      <c r="G149" t="s">
        <v>211</v>
      </c>
    </row>
    <row r="150" spans="7:7" x14ac:dyDescent="0.2">
      <c r="G150" t="s">
        <v>212</v>
      </c>
    </row>
    <row r="151" spans="7:7" x14ac:dyDescent="0.2">
      <c r="G151" t="s">
        <v>213</v>
      </c>
    </row>
    <row r="152" spans="7:7" x14ac:dyDescent="0.2">
      <c r="G152" t="s">
        <v>214</v>
      </c>
    </row>
    <row r="153" spans="7:7" x14ac:dyDescent="0.2">
      <c r="G153" t="s">
        <v>215</v>
      </c>
    </row>
    <row r="154" spans="7:7" x14ac:dyDescent="0.2">
      <c r="G154" t="s">
        <v>216</v>
      </c>
    </row>
    <row r="155" spans="7:7" x14ac:dyDescent="0.2">
      <c r="G155" t="s">
        <v>217</v>
      </c>
    </row>
    <row r="156" spans="7:7" x14ac:dyDescent="0.2">
      <c r="G156" t="s">
        <v>218</v>
      </c>
    </row>
    <row r="157" spans="7:7" x14ac:dyDescent="0.2">
      <c r="G157" t="s">
        <v>219</v>
      </c>
    </row>
    <row r="158" spans="7:7" x14ac:dyDescent="0.2">
      <c r="G158" t="s">
        <v>220</v>
      </c>
    </row>
    <row r="159" spans="7:7" x14ac:dyDescent="0.2">
      <c r="G159" t="s">
        <v>221</v>
      </c>
    </row>
    <row r="160" spans="7:7" x14ac:dyDescent="0.2">
      <c r="G160" t="s">
        <v>222</v>
      </c>
    </row>
    <row r="161" spans="7:7" x14ac:dyDescent="0.2">
      <c r="G161" t="s">
        <v>223</v>
      </c>
    </row>
    <row r="162" spans="7:7" x14ac:dyDescent="0.2">
      <c r="G162" t="s">
        <v>224</v>
      </c>
    </row>
    <row r="163" spans="7:7" x14ac:dyDescent="0.2">
      <c r="G163" t="s">
        <v>225</v>
      </c>
    </row>
    <row r="164" spans="7:7" x14ac:dyDescent="0.2">
      <c r="G164" t="s">
        <v>226</v>
      </c>
    </row>
    <row r="165" spans="7:7" x14ac:dyDescent="0.2">
      <c r="G165" t="s">
        <v>227</v>
      </c>
    </row>
    <row r="166" spans="7:7" x14ac:dyDescent="0.2">
      <c r="G166" t="s">
        <v>228</v>
      </c>
    </row>
    <row r="167" spans="7:7" x14ac:dyDescent="0.2">
      <c r="G167" t="s">
        <v>229</v>
      </c>
    </row>
    <row r="168" spans="7:7" x14ac:dyDescent="0.2">
      <c r="G168" t="s">
        <v>230</v>
      </c>
    </row>
    <row r="169" spans="7:7" x14ac:dyDescent="0.2">
      <c r="G169" t="s">
        <v>231</v>
      </c>
    </row>
    <row r="170" spans="7:7" x14ac:dyDescent="0.2">
      <c r="G170" t="s">
        <v>232</v>
      </c>
    </row>
    <row r="171" spans="7:7" x14ac:dyDescent="0.2">
      <c r="G171" t="s">
        <v>233</v>
      </c>
    </row>
    <row r="172" spans="7:7" x14ac:dyDescent="0.2">
      <c r="G172" t="s">
        <v>234</v>
      </c>
    </row>
    <row r="173" spans="7:7" x14ac:dyDescent="0.2">
      <c r="G173" t="s">
        <v>235</v>
      </c>
    </row>
    <row r="174" spans="7:7" x14ac:dyDescent="0.2">
      <c r="G174" t="s">
        <v>236</v>
      </c>
    </row>
    <row r="175" spans="7:7" x14ac:dyDescent="0.2">
      <c r="G175" t="s">
        <v>237</v>
      </c>
    </row>
  </sheetData>
  <sheetProtection algorithmName="SHA-512" hashValue="Ix72nvXExHN88WPWBMoMq2UMwCzHbC41ruPtWdOsD8cEc0SnNuquRRcWG+KYZMhBRvvRAuPbh8CvlrXylJy+EA==" saltValue="Pb5YSaZOvSryoVDpHxisfQ==" spinCount="100000" sheet="1" objects="1" scenarios="1"/>
  <phoneticPr fontId="12" type="noConversion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83491379034409F1B839FE087D92D" ma:contentTypeVersion="20" ma:contentTypeDescription="Create a new document." ma:contentTypeScope="" ma:versionID="15c18d590ce4820ab35383e2ecba6e41">
  <xsd:schema xmlns:xsd="http://www.w3.org/2001/XMLSchema" xmlns:xs="http://www.w3.org/2001/XMLSchema" xmlns:p="http://schemas.microsoft.com/office/2006/metadata/properties" xmlns:ns2="4760dcc6-1373-42d0-940c-9cdb974e4978" xmlns:ns3="8ad2c769-e02e-4f76-8804-abd83096091a" targetNamespace="http://schemas.microsoft.com/office/2006/metadata/properties" ma:root="true" ma:fieldsID="fb1fa32ebd497824c1d1fe7ef2be5d74" ns2:_="" ns3:_="">
    <xsd:import namespace="4760dcc6-1373-42d0-940c-9cdb974e4978"/>
    <xsd:import namespace="8ad2c769-e02e-4f76-8804-abd830960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0dcc6-1373-42d0-940c-9cdb974e49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a27f011-1a9c-4bbb-bffd-f61e666ec8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2c769-e02e-4f76-8804-abd830960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1cd7b14-12b2-4363-ad95-a6543069d018}" ma:internalName="TaxCatchAll" ma:showField="CatchAllData" ma:web="8ad2c769-e02e-4f76-8804-abd8309609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d2c769-e02e-4f76-8804-abd83096091a" xsi:nil="true"/>
    <lcf76f155ced4ddcb4097134ff3c332f xmlns="4760dcc6-1373-42d0-940c-9cdb974e497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3844F0-F950-4838-B844-1C7A71A353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60dcc6-1373-42d0-940c-9cdb974e4978"/>
    <ds:schemaRef ds:uri="8ad2c769-e02e-4f76-8804-abd830960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659C53-B274-47DF-B145-9CA0F4804983}">
  <ds:schemaRefs>
    <ds:schemaRef ds:uri="http://schemas.microsoft.com/office/2006/metadata/properties"/>
    <ds:schemaRef ds:uri="http://schemas.microsoft.com/office/infopath/2007/PartnerControls"/>
    <ds:schemaRef ds:uri="8ad2c769-e02e-4f76-8804-abd83096091a"/>
    <ds:schemaRef ds:uri="4760dcc6-1373-42d0-940c-9cdb974e4978"/>
  </ds:schemaRefs>
</ds:datastoreItem>
</file>

<file path=customXml/itemProps3.xml><?xml version="1.0" encoding="utf-8"?>
<ds:datastoreItem xmlns:ds="http://schemas.openxmlformats.org/officeDocument/2006/customXml" ds:itemID="{149B30B1-A866-4C3A-8064-674582981D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Pt. 1 - License Selection</vt:lpstr>
      <vt:lpstr>Pt. 2 - License Allocation</vt:lpstr>
      <vt:lpstr>Reference Sheet</vt:lpstr>
      <vt:lpstr>col_exvat_price</vt:lpstr>
      <vt:lpstr>col_item_description</vt:lpstr>
      <vt:lpstr>col_phone_type</vt:lpstr>
      <vt:lpstr>col_qty</vt:lpstr>
      <vt:lpstr>col_sub_total</vt:lpstr>
      <vt:lpstr>col_unit_price</vt:lpstr>
      <vt:lpstr>col_vat</vt:lpstr>
      <vt:lpstr>CUFS_types</vt:lpstr>
      <vt:lpstr>handset_type</vt:lpstr>
      <vt:lpstr>lookup_price_list</vt:lpstr>
      <vt:lpstr>'Pt. 1 - License Selection'!Print_Area</vt:lpstr>
      <vt:lpstr>select_CUFS</vt:lpstr>
      <vt:lpstr>select_customer_type</vt:lpstr>
      <vt:lpstr>tbl_inst_type</vt:lpstr>
      <vt:lpstr>tbl_prices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Clare Biggs</dc:creator>
  <cp:keywords/>
  <dc:description/>
  <cp:lastModifiedBy>Caroline Gerrard</cp:lastModifiedBy>
  <cp:revision/>
  <dcterms:created xsi:type="dcterms:W3CDTF">2008-08-07T12:58:03Z</dcterms:created>
  <dcterms:modified xsi:type="dcterms:W3CDTF">2024-10-28T17:33:02Z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0x01010015D83491379034409F1B839FE087D92D</vt:lpwstr>
  </property>
  <property fmtid="{D5CDD505-2E9C-101B-9397-08002B2CF9AE}" pid="3" name="MediaServiceImageTags">
    <vt:lpwstr/>
  </property>
</Properties>
</file>